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80" windowHeight="10620" activeTab="1"/>
  </bookViews>
  <sheets>
    <sheet name="OBRAS" sheetId="1" r:id="rId1"/>
    <sheet name="INMUEBL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F10" authorId="0">
      <text>
        <r>
          <rPr>
            <sz val="8"/>
            <rFont val="Tahoma"/>
            <family val="0"/>
          </rPr>
          <t>INTRODUCIR SUPERFICIE CONSTRUIDA
EN LA CASILLA QUE CORRESPONDA SEGÚN TIPO DE EDIFICACIÓN</t>
        </r>
      </text>
    </comment>
    <comment ref="C34" authorId="0">
      <text>
        <r>
          <rPr>
            <sz val="8"/>
            <rFont val="Tahoma"/>
            <family val="2"/>
          </rPr>
          <t>INTRODUCIR PRESUPUESTO DE EJECUCIÓN DE LA OBRA EN LA CASILLA QUE CORRESPONDA SEGÚN SUPERFICIE CONSTRUIDA</t>
        </r>
      </text>
    </comment>
    <comment ref="C72" authorId="0">
      <text>
        <r>
          <rPr>
            <sz val="8"/>
            <rFont val="Tahoma"/>
            <family val="2"/>
          </rPr>
          <t>INTRODUCIR PRESUPUESTO DE EJECUCIÓN DE LA OBRA EN LA CASILLA QUE CORRESPONDA SEGÚN SUPERFICIE CONSTRUIDA</t>
        </r>
      </text>
    </comment>
  </commentList>
</comments>
</file>

<file path=xl/sharedStrings.xml><?xml version="1.0" encoding="utf-8"?>
<sst xmlns="http://schemas.openxmlformats.org/spreadsheetml/2006/main" count="124" uniqueCount="108">
  <si>
    <t>PROYECTOS TÉCNICOS:</t>
  </si>
  <si>
    <t>P.E.M:</t>
  </si>
  <si>
    <t>Módulo x</t>
  </si>
  <si>
    <t>Sup. constr.</t>
  </si>
  <si>
    <t>HONORARIOS PROYECTO</t>
  </si>
  <si>
    <t>HONORARIOS DIRECCIÓN</t>
  </si>
  <si>
    <t>DIRECCIÓN DE EJECUCIÓN MATERIAL:</t>
  </si>
  <si>
    <t>P.E.M.</t>
  </si>
  <si>
    <t>Coeficiente C</t>
  </si>
  <si>
    <t>Sup. Constr. Hasta - m2.</t>
  </si>
  <si>
    <t>HONORARIOS DIRECCIÓN EJECUCIÓN</t>
  </si>
  <si>
    <t>MAS</t>
  </si>
  <si>
    <r>
      <t>F</t>
    </r>
    <r>
      <rPr>
        <b/>
        <sz val="6"/>
        <rFont val="Calibri"/>
        <family val="2"/>
      </rPr>
      <t>a</t>
    </r>
    <r>
      <rPr>
        <b/>
        <sz val="9"/>
        <rFont val="Calibri"/>
        <family val="2"/>
      </rPr>
      <t xml:space="preserve"> x</t>
    </r>
  </si>
  <si>
    <t>H =</t>
  </si>
  <si>
    <t>H = P.E.M. x C/100</t>
  </si>
  <si>
    <t>COORDINACIÓN DE SEGURIDAD Y SALUD:</t>
  </si>
  <si>
    <t>P.E.M. Obra Hasta - €.</t>
  </si>
  <si>
    <r>
      <t>H</t>
    </r>
    <r>
      <rPr>
        <b/>
        <sz val="6"/>
        <rFont val="Calibri"/>
        <family val="2"/>
      </rPr>
      <t>EG</t>
    </r>
    <r>
      <rPr>
        <b/>
        <sz val="10"/>
        <rFont val="Calibri"/>
        <family val="2"/>
      </rPr>
      <t xml:space="preserve"> = P.E.M. x C/100</t>
    </r>
  </si>
  <si>
    <t>HONORARIOS COORD. PROYECTO</t>
  </si>
  <si>
    <t>HONORARIOS REDACCIÓN ESTUDIO</t>
  </si>
  <si>
    <r>
      <t>H</t>
    </r>
    <r>
      <rPr>
        <b/>
        <sz val="6"/>
        <rFont val="Calibri"/>
        <family val="2"/>
      </rPr>
      <t>CP</t>
    </r>
    <r>
      <rPr>
        <b/>
        <sz val="10"/>
        <rFont val="Calibri"/>
        <family val="2"/>
      </rPr>
      <t xml:space="preserve"> = HEG x 0,40</t>
    </r>
  </si>
  <si>
    <r>
      <t>H</t>
    </r>
    <r>
      <rPr>
        <b/>
        <sz val="6"/>
        <rFont val="Calibri"/>
        <family val="2"/>
      </rPr>
      <t>CE</t>
    </r>
    <r>
      <rPr>
        <b/>
        <sz val="10"/>
        <rFont val="Calibri"/>
        <family val="2"/>
      </rPr>
      <t xml:space="preserve"> = H</t>
    </r>
    <r>
      <rPr>
        <b/>
        <sz val="6"/>
        <rFont val="Calibri"/>
        <family val="2"/>
      </rPr>
      <t>EG</t>
    </r>
    <r>
      <rPr>
        <b/>
        <sz val="10"/>
        <rFont val="Calibri"/>
        <family val="2"/>
      </rPr>
      <t xml:space="preserve"> x 0,85</t>
    </r>
  </si>
  <si>
    <t>HONORARIOS COORDINACIÓN OBRA</t>
  </si>
  <si>
    <r>
      <t>H</t>
    </r>
    <r>
      <rPr>
        <b/>
        <sz val="6"/>
        <rFont val="Calibri"/>
        <family val="2"/>
      </rPr>
      <t>RE</t>
    </r>
    <r>
      <rPr>
        <b/>
        <sz val="10"/>
        <rFont val="Calibri"/>
        <family val="2"/>
      </rPr>
      <t xml:space="preserve"> = HEG x 0,30</t>
    </r>
  </si>
  <si>
    <t>ENCARGO GLOBAL DE COORDINAC.</t>
  </si>
  <si>
    <r>
      <t>H</t>
    </r>
    <r>
      <rPr>
        <b/>
        <sz val="6"/>
        <rFont val="Calibri"/>
        <family val="2"/>
      </rPr>
      <t>AP</t>
    </r>
    <r>
      <rPr>
        <b/>
        <sz val="10"/>
        <rFont val="Calibri"/>
        <family val="2"/>
      </rPr>
      <t xml:space="preserve"> = H</t>
    </r>
    <r>
      <rPr>
        <b/>
        <sz val="6"/>
        <rFont val="Calibri"/>
        <family val="2"/>
      </rPr>
      <t>EG</t>
    </r>
    <r>
      <rPr>
        <b/>
        <sz val="10"/>
        <rFont val="Calibri"/>
        <family val="2"/>
      </rPr>
      <t xml:space="preserve"> x 0,21</t>
    </r>
  </si>
  <si>
    <t>ASESORAMIENTO TEC. REDAC. PLAN</t>
  </si>
  <si>
    <t>HONORARIOS MÍNIMOS:</t>
  </si>
  <si>
    <r>
      <t>H</t>
    </r>
    <r>
      <rPr>
        <sz val="6"/>
        <rFont val="Calibri"/>
        <family val="2"/>
      </rPr>
      <t>EG</t>
    </r>
  </si>
  <si>
    <r>
      <t>H</t>
    </r>
    <r>
      <rPr>
        <sz val="6"/>
        <rFont val="Calibri"/>
        <family val="2"/>
      </rPr>
      <t>CP</t>
    </r>
    <r>
      <rPr>
        <sz val="10"/>
        <rFont val="Calibri"/>
        <family val="2"/>
      </rPr>
      <t>, H</t>
    </r>
    <r>
      <rPr>
        <sz val="6"/>
        <rFont val="Calibri"/>
        <family val="2"/>
      </rPr>
      <t>RE</t>
    </r>
  </si>
  <si>
    <r>
      <t>H</t>
    </r>
    <r>
      <rPr>
        <sz val="6"/>
        <rFont val="Calibri"/>
        <family val="2"/>
      </rPr>
      <t>CE</t>
    </r>
  </si>
  <si>
    <r>
      <t>H</t>
    </r>
    <r>
      <rPr>
        <sz val="6"/>
        <rFont val="Calibri"/>
        <family val="2"/>
      </rPr>
      <t>AP</t>
    </r>
  </si>
  <si>
    <t>PROYECTOS DE ACTIVIDAD:</t>
  </si>
  <si>
    <t>Euros x</t>
  </si>
  <si>
    <r>
      <t>F</t>
    </r>
    <r>
      <rPr>
        <b/>
        <sz val="6"/>
        <rFont val="Calibri"/>
        <family val="2"/>
      </rPr>
      <t>a</t>
    </r>
    <r>
      <rPr>
        <b/>
        <sz val="9"/>
        <rFont val="Calibri"/>
        <family val="2"/>
      </rPr>
      <t xml:space="preserve"> =</t>
    </r>
  </si>
  <si>
    <t>x</t>
  </si>
  <si>
    <t>PROYECTO DE DEMOLICIÓN (mínimos):</t>
  </si>
  <si>
    <t>HONORARIOS MÍNIMOS</t>
  </si>
  <si>
    <r>
      <t>F</t>
    </r>
    <r>
      <rPr>
        <sz val="6"/>
        <rFont val="Calibri"/>
        <family val="2"/>
      </rPr>
      <t>a</t>
    </r>
    <r>
      <rPr>
        <sz val="10"/>
        <rFont val="Calibri"/>
        <family val="2"/>
      </rPr>
      <t xml:space="preserve"> actual:</t>
    </r>
  </si>
  <si>
    <r>
      <t>F</t>
    </r>
    <r>
      <rPr>
        <sz val="6"/>
        <rFont val="Calibri"/>
        <family val="2"/>
      </rPr>
      <t>a</t>
    </r>
    <r>
      <rPr>
        <sz val="10"/>
        <rFont val="Calibri"/>
        <family val="2"/>
      </rPr>
      <t xml:space="preserve"> anterior:</t>
    </r>
  </si>
  <si>
    <t>Edificaciones simples</t>
  </si>
  <si>
    <t>CALCULADORA DE HONORARIOS (INMUEBLES)</t>
  </si>
  <si>
    <t>TOTAL HONORARIOS</t>
  </si>
  <si>
    <t>CALCULADORA DE HONORARIOS (OBRAS)</t>
  </si>
  <si>
    <t>hasta 10 años</t>
  </si>
  <si>
    <t>hasta 20 años</t>
  </si>
  <si>
    <t>hasta 30 años</t>
  </si>
  <si>
    <t>hasta 40 años</t>
  </si>
  <si>
    <t>hasta 50 años</t>
  </si>
  <si>
    <t>hasta 60 años</t>
  </si>
  <si>
    <t>hasta 70 años</t>
  </si>
  <si>
    <t>hasta 80 años</t>
  </si>
  <si>
    <t>hasta 90 años</t>
  </si>
  <si>
    <t>hasta 100 años</t>
  </si>
  <si>
    <t>mas de 100 años</t>
  </si>
  <si>
    <t xml:space="preserve">H=300 x CA x CLA x CV x CE </t>
  </si>
  <si>
    <t>CÓDIGOS DE  ALTURA (CLA)</t>
  </si>
  <si>
    <t>CÓDIGOS DE  ANTIGÜEDAD (CA)</t>
  </si>
  <si>
    <t>hasta 6 m.</t>
  </si>
  <si>
    <t>hasta 9 m.</t>
  </si>
  <si>
    <t>hasta 12 m.</t>
  </si>
  <si>
    <t>hasta 15 m.</t>
  </si>
  <si>
    <t>hasta 18 m.</t>
  </si>
  <si>
    <t>hasta 21 m.</t>
  </si>
  <si>
    <t>hasta 24 m.</t>
  </si>
  <si>
    <t>hasta 27 m.</t>
  </si>
  <si>
    <t>hasta 30 m.</t>
  </si>
  <si>
    <t>hasta 33 m.</t>
  </si>
  <si>
    <t>hasta 36 m.</t>
  </si>
  <si>
    <t>hasta 41 m.</t>
  </si>
  <si>
    <t>hasta 45 m.</t>
  </si>
  <si>
    <t>hasta 50 m.</t>
  </si>
  <si>
    <t>hasta 55 m.</t>
  </si>
  <si>
    <t>hasta 60 m.</t>
  </si>
  <si>
    <t>hasta 65 m.</t>
  </si>
  <si>
    <t>hasta 70 m.</t>
  </si>
  <si>
    <t>hasta 75 m.</t>
  </si>
  <si>
    <t>hasta 80 m.</t>
  </si>
  <si>
    <t>hasta 85 m.</t>
  </si>
  <si>
    <t>hasta 90 m.</t>
  </si>
  <si>
    <t>mas de 90 m.</t>
  </si>
  <si>
    <t>INTRODUCIR (CA) SEGÚN TABLA</t>
  </si>
  <si>
    <t>INTRODUCIR (CLA) SEGÚN TABLA</t>
  </si>
  <si>
    <t>CÓDIGOS DE  VOLUMEN (CV)</t>
  </si>
  <si>
    <t>CERTIFICADOS O INFORMES (mínimos):</t>
  </si>
  <si>
    <t>hasta 1.000 m3.</t>
  </si>
  <si>
    <t>hasta 2.000 m3.</t>
  </si>
  <si>
    <t>hasta 5.000 m3.</t>
  </si>
  <si>
    <t>hasta 15.000 m3.</t>
  </si>
  <si>
    <t>hasta 20.000 m3.</t>
  </si>
  <si>
    <t>hasta 25.000 m3.</t>
  </si>
  <si>
    <t>hasta 30.000 m3.</t>
  </si>
  <si>
    <t>hasta 40.000 m3.</t>
  </si>
  <si>
    <t>hasta 50.000 m3.</t>
  </si>
  <si>
    <t>hasta 60.000 m3.</t>
  </si>
  <si>
    <t>hasta 70.000 m3.</t>
  </si>
  <si>
    <t>hasta 80.000 m3.</t>
  </si>
  <si>
    <t>hasta 100.000 m3.</t>
  </si>
  <si>
    <t>mas de 100.000 m3.</t>
  </si>
  <si>
    <t>INTRODUCIR (CV) SEGÚN TABLA</t>
  </si>
  <si>
    <t>INFORME DE INSPECCIÓN TÉCNICA DE EDIFICIOS (ITE)</t>
  </si>
  <si>
    <t>CÓDIGOS DE  ESTRUCTURA (CE)</t>
  </si>
  <si>
    <t>hormigón</t>
  </si>
  <si>
    <t>metálica</t>
  </si>
  <si>
    <t>madera y/o fábrica</t>
  </si>
  <si>
    <t>Locales o edificaciones medios</t>
  </si>
  <si>
    <t>Locales o edificaciones complejos</t>
  </si>
  <si>
    <t>Demolición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</si>
</sst>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b/>
      <sz val="12"/>
      <color indexed="9"/>
      <name val="Calibri"/>
      <family val="2"/>
    </font>
    <font>
      <sz val="6"/>
      <name val="Calibri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0" borderId="2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horizontal="left"/>
    </xf>
    <xf numFmtId="4" fontId="1" fillId="33" borderId="20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4" fontId="3" fillId="33" borderId="23" xfId="0" applyNumberFormat="1" applyFont="1" applyFill="1" applyBorder="1" applyAlignment="1">
      <alignment horizontal="center"/>
    </xf>
    <xf numFmtId="4" fontId="3" fillId="33" borderId="24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/>
      <protection locked="0"/>
    </xf>
    <xf numFmtId="4" fontId="3" fillId="0" borderId="24" xfId="0" applyNumberFormat="1" applyFont="1" applyFill="1" applyBorder="1" applyAlignment="1" applyProtection="1">
      <alignment horizontal="center"/>
      <protection locked="0"/>
    </xf>
    <xf numFmtId="4" fontId="3" fillId="0" borderId="2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17</xdr:row>
      <xdr:rowOff>28575</xdr:rowOff>
    </xdr:from>
    <xdr:to>
      <xdr:col>5</xdr:col>
      <xdr:colOff>628650</xdr:colOff>
      <xdr:row>19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133725" y="2828925"/>
          <a:ext cx="342900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42</xdr:row>
      <xdr:rowOff>28575</xdr:rowOff>
    </xdr:from>
    <xdr:to>
      <xdr:col>5</xdr:col>
      <xdr:colOff>628650</xdr:colOff>
      <xdr:row>44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133725" y="6924675"/>
          <a:ext cx="342900" cy="466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58</xdr:row>
      <xdr:rowOff>28575</xdr:rowOff>
    </xdr:from>
    <xdr:to>
      <xdr:col>5</xdr:col>
      <xdr:colOff>628650</xdr:colOff>
      <xdr:row>60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133725" y="9534525"/>
          <a:ext cx="342900" cy="466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63</xdr:row>
      <xdr:rowOff>28575</xdr:rowOff>
    </xdr:from>
    <xdr:to>
      <xdr:col>5</xdr:col>
      <xdr:colOff>628650</xdr:colOff>
      <xdr:row>65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133725" y="10372725"/>
          <a:ext cx="342900" cy="457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98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6" width="11.421875" style="1" customWidth="1"/>
    <col min="7" max="7" width="2.7109375" style="1" customWidth="1"/>
    <col min="8" max="9" width="11.421875" style="1" customWidth="1"/>
    <col min="10" max="10" width="6.7109375" style="1" customWidth="1"/>
    <col min="11" max="11" width="5.7109375" style="1" customWidth="1"/>
    <col min="12" max="12" width="2.57421875" style="1" customWidth="1"/>
    <col min="13" max="16384" width="11.421875" style="34" customWidth="1"/>
  </cols>
  <sheetData>
    <row r="1" spans="1:12" s="33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3" customFormat="1" ht="15.75">
      <c r="A2" s="1"/>
      <c r="B2" s="35" t="s">
        <v>43</v>
      </c>
      <c r="C2" s="35"/>
      <c r="D2" s="35"/>
      <c r="E2" s="35"/>
      <c r="F2" s="35"/>
      <c r="G2" s="35"/>
      <c r="H2" s="35"/>
      <c r="I2" s="35"/>
      <c r="J2" s="35"/>
      <c r="K2" s="35"/>
      <c r="L2" s="1"/>
    </row>
    <row r="3" spans="1:12" s="33" customFormat="1" ht="12.75">
      <c r="A3" s="1"/>
      <c r="B3" s="1"/>
      <c r="C3" s="1"/>
      <c r="D3" s="1"/>
      <c r="E3" s="1"/>
      <c r="F3" s="30" t="s">
        <v>39</v>
      </c>
      <c r="G3" s="40">
        <v>7.41</v>
      </c>
      <c r="H3" s="41"/>
      <c r="I3" s="30" t="s">
        <v>38</v>
      </c>
      <c r="J3" s="42">
        <v>7.62</v>
      </c>
      <c r="K3" s="43"/>
      <c r="L3" s="1"/>
    </row>
    <row r="4" spans="1:12" s="33" customFormat="1" ht="12.75">
      <c r="A4" s="1"/>
      <c r="B4" s="1"/>
      <c r="C4" s="1"/>
      <c r="D4" s="1"/>
      <c r="E4" s="1"/>
      <c r="F4" s="1"/>
      <c r="G4" s="1"/>
      <c r="H4" s="1"/>
      <c r="I4" s="1"/>
      <c r="J4" s="31"/>
      <c r="K4" s="29"/>
      <c r="L4" s="1"/>
    </row>
    <row r="5" spans="1:12" s="3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33" customFormat="1" ht="15">
      <c r="A6" s="1"/>
      <c r="B6" s="3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3" customFormat="1" ht="10.5" customHeight="1">
      <c r="A7" s="1"/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3" customFormat="1" ht="12.75">
      <c r="A8" s="1"/>
      <c r="B8" s="4"/>
      <c r="C8" s="5"/>
      <c r="D8" s="5"/>
      <c r="E8" s="5"/>
      <c r="F8" s="5"/>
      <c r="G8" s="5"/>
      <c r="H8" s="5"/>
      <c r="I8" s="5"/>
      <c r="J8" s="5"/>
      <c r="K8" s="6"/>
      <c r="L8" s="1"/>
    </row>
    <row r="9" spans="1:12" s="33" customFormat="1" ht="13.5" thickBot="1">
      <c r="A9" s="1"/>
      <c r="B9" s="7"/>
      <c r="C9" s="15" t="s">
        <v>1</v>
      </c>
      <c r="D9" s="15" t="s">
        <v>2</v>
      </c>
      <c r="E9" s="15" t="s">
        <v>12</v>
      </c>
      <c r="F9" s="15" t="s">
        <v>3</v>
      </c>
      <c r="G9" s="8"/>
      <c r="H9" s="8"/>
      <c r="I9" s="8"/>
      <c r="J9" s="8"/>
      <c r="K9" s="9"/>
      <c r="L9" s="1"/>
    </row>
    <row r="10" spans="1:12" s="33" customFormat="1" ht="13.5" thickBot="1">
      <c r="A10" s="1"/>
      <c r="B10" s="7"/>
      <c r="C10" s="2">
        <f>F10*E10*D10</f>
        <v>0</v>
      </c>
      <c r="D10" s="10">
        <v>5</v>
      </c>
      <c r="E10" s="32">
        <f>J3</f>
        <v>7.62</v>
      </c>
      <c r="F10" s="19"/>
      <c r="G10" s="8"/>
      <c r="H10" s="8" t="s">
        <v>107</v>
      </c>
      <c r="I10" s="8"/>
      <c r="J10" s="8"/>
      <c r="K10" s="9"/>
      <c r="L10" s="1"/>
    </row>
    <row r="11" spans="1:12" s="33" customFormat="1" ht="13.5" thickBot="1">
      <c r="A11" s="1"/>
      <c r="B11" s="7"/>
      <c r="C11" s="2">
        <f>F11*E11*D11</f>
        <v>0</v>
      </c>
      <c r="D11" s="10">
        <v>30</v>
      </c>
      <c r="E11" s="32">
        <f>J3</f>
        <v>7.62</v>
      </c>
      <c r="F11" s="19"/>
      <c r="G11" s="8"/>
      <c r="H11" s="8" t="s">
        <v>40</v>
      </c>
      <c r="I11" s="8"/>
      <c r="J11" s="8"/>
      <c r="K11" s="9"/>
      <c r="L11" s="1"/>
    </row>
    <row r="12" spans="1:12" s="33" customFormat="1" ht="13.5" thickBot="1">
      <c r="A12" s="1"/>
      <c r="B12" s="7"/>
      <c r="C12" s="2">
        <f>F12*E12*D12</f>
        <v>0</v>
      </c>
      <c r="D12" s="10">
        <v>48</v>
      </c>
      <c r="E12" s="32">
        <f>J3</f>
        <v>7.62</v>
      </c>
      <c r="F12" s="19"/>
      <c r="G12" s="8"/>
      <c r="H12" s="8" t="s">
        <v>105</v>
      </c>
      <c r="I12" s="8"/>
      <c r="J12" s="8"/>
      <c r="K12" s="9"/>
      <c r="L12" s="1"/>
    </row>
    <row r="13" spans="1:12" s="33" customFormat="1" ht="13.5" thickBot="1">
      <c r="A13" s="1"/>
      <c r="B13" s="7"/>
      <c r="C13" s="2">
        <f>F13*E13*D13</f>
        <v>0</v>
      </c>
      <c r="D13" s="10">
        <v>72</v>
      </c>
      <c r="E13" s="32">
        <f>J3</f>
        <v>7.62</v>
      </c>
      <c r="F13" s="19"/>
      <c r="G13" s="8"/>
      <c r="H13" s="8" t="s">
        <v>106</v>
      </c>
      <c r="I13" s="8"/>
      <c r="J13" s="8"/>
      <c r="K13" s="9"/>
      <c r="L13" s="1"/>
    </row>
    <row r="14" spans="1:12" s="33" customFormat="1" ht="13.5" thickBot="1">
      <c r="A14" s="1"/>
      <c r="B14" s="7"/>
      <c r="C14" s="8"/>
      <c r="D14" s="8"/>
      <c r="E14" s="8"/>
      <c r="F14" s="8"/>
      <c r="G14" s="8"/>
      <c r="H14" s="8"/>
      <c r="I14" s="8"/>
      <c r="J14" s="8"/>
      <c r="K14" s="9"/>
      <c r="L14" s="1"/>
    </row>
    <row r="15" spans="1:12" s="33" customFormat="1" ht="13.5" thickBot="1">
      <c r="A15" s="1"/>
      <c r="B15" s="7"/>
      <c r="C15" s="8"/>
      <c r="D15" s="11" t="s">
        <v>4</v>
      </c>
      <c r="E15" s="8"/>
      <c r="F15" s="36">
        <f>0.7*SUM(C10:C13)*0.04</f>
        <v>0</v>
      </c>
      <c r="G15" s="37"/>
      <c r="H15" s="38"/>
      <c r="I15" s="1"/>
      <c r="J15" s="1"/>
      <c r="K15" s="9"/>
      <c r="L15" s="1"/>
    </row>
    <row r="16" spans="1:12" s="33" customFormat="1" ht="13.5" thickBot="1">
      <c r="A16" s="1"/>
      <c r="B16" s="7"/>
      <c r="C16" s="8"/>
      <c r="D16" s="8"/>
      <c r="E16" s="8"/>
      <c r="F16" s="8"/>
      <c r="G16" s="8"/>
      <c r="H16" s="8"/>
      <c r="I16" s="8"/>
      <c r="J16" s="8"/>
      <c r="K16" s="9"/>
      <c r="L16" s="1"/>
    </row>
    <row r="17" spans="1:12" s="33" customFormat="1" ht="13.5" thickBot="1">
      <c r="A17" s="1"/>
      <c r="B17" s="7"/>
      <c r="C17" s="8"/>
      <c r="D17" s="11" t="s">
        <v>5</v>
      </c>
      <c r="E17" s="8"/>
      <c r="F17" s="36">
        <f>0.3*SUM(C10:C13)*0.04</f>
        <v>0</v>
      </c>
      <c r="G17" s="37"/>
      <c r="H17" s="38"/>
      <c r="I17" s="1"/>
      <c r="J17" s="1"/>
      <c r="K17" s="9"/>
      <c r="L17" s="1"/>
    </row>
    <row r="18" spans="1:12" s="33" customFormat="1" ht="12.75">
      <c r="A18" s="1"/>
      <c r="B18" s="12"/>
      <c r="C18" s="13"/>
      <c r="D18" s="13"/>
      <c r="E18" s="13"/>
      <c r="F18" s="13"/>
      <c r="G18" s="13"/>
      <c r="H18" s="13"/>
      <c r="I18" s="13"/>
      <c r="J18" s="13"/>
      <c r="K18" s="14"/>
      <c r="L18" s="1"/>
    </row>
    <row r="19" spans="1:12" s="33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33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33" customFormat="1" ht="15">
      <c r="A21" s="1"/>
      <c r="B21" s="3" t="s">
        <v>36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33" customFormat="1" ht="10.5" customHeight="1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33" customFormat="1" ht="12.75">
      <c r="A23" s="1"/>
      <c r="B23" s="4"/>
      <c r="C23" s="5"/>
      <c r="D23" s="5"/>
      <c r="E23" s="5"/>
      <c r="F23" s="5"/>
      <c r="G23" s="5"/>
      <c r="H23" s="5"/>
      <c r="I23" s="5"/>
      <c r="J23" s="5"/>
      <c r="K23" s="6"/>
      <c r="L23" s="1"/>
    </row>
    <row r="24" spans="1:12" s="33" customFormat="1" ht="12.75">
      <c r="A24" s="1"/>
      <c r="B24" s="7"/>
      <c r="C24" s="15" t="s">
        <v>13</v>
      </c>
      <c r="D24" s="15" t="s">
        <v>33</v>
      </c>
      <c r="E24" s="15" t="s">
        <v>34</v>
      </c>
      <c r="F24" s="10">
        <v>114</v>
      </c>
      <c r="G24" s="1" t="s">
        <v>35</v>
      </c>
      <c r="H24" s="32">
        <f>J3</f>
        <v>7.62</v>
      </c>
      <c r="I24" s="1"/>
      <c r="J24" s="1"/>
      <c r="K24" s="9"/>
      <c r="L24" s="1"/>
    </row>
    <row r="25" spans="1:12" s="33" customFormat="1" ht="13.5" thickBot="1">
      <c r="A25" s="1"/>
      <c r="B25" s="7"/>
      <c r="C25" s="27"/>
      <c r="D25" s="27"/>
      <c r="E25" s="27"/>
      <c r="F25" s="28"/>
      <c r="G25" s="29"/>
      <c r="H25" s="29"/>
      <c r="I25" s="1"/>
      <c r="J25" s="1"/>
      <c r="K25" s="9"/>
      <c r="L25" s="1"/>
    </row>
    <row r="26" spans="1:12" s="33" customFormat="1" ht="13.5" thickBot="1">
      <c r="A26" s="1"/>
      <c r="B26" s="7"/>
      <c r="C26" s="1"/>
      <c r="D26" s="1"/>
      <c r="E26" s="1"/>
      <c r="F26" s="11" t="s">
        <v>37</v>
      </c>
      <c r="G26" s="8"/>
      <c r="H26" s="8"/>
      <c r="I26" s="50">
        <f>F24*H24</f>
        <v>868.6800000000001</v>
      </c>
      <c r="J26" s="51"/>
      <c r="K26" s="9"/>
      <c r="L26" s="1"/>
    </row>
    <row r="27" spans="1:12" s="33" customFormat="1" ht="12.75">
      <c r="A27" s="1"/>
      <c r="B27" s="12"/>
      <c r="C27" s="13"/>
      <c r="D27" s="13"/>
      <c r="E27" s="13"/>
      <c r="F27" s="13"/>
      <c r="G27" s="13"/>
      <c r="H27" s="13"/>
      <c r="I27" s="13"/>
      <c r="J27" s="13"/>
      <c r="K27" s="14"/>
      <c r="L27" s="1"/>
    </row>
    <row r="28" spans="1:12" s="33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33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33" customFormat="1" ht="15">
      <c r="A30" s="1"/>
      <c r="B30" s="3" t="s">
        <v>6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33" customFormat="1" ht="10.5" customHeight="1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33" customFormat="1" ht="12.75">
      <c r="A32" s="1"/>
      <c r="B32" s="4"/>
      <c r="C32" s="5"/>
      <c r="D32" s="5"/>
      <c r="E32" s="5"/>
      <c r="F32" s="5"/>
      <c r="G32" s="5"/>
      <c r="H32" s="5"/>
      <c r="I32" s="5"/>
      <c r="J32" s="5"/>
      <c r="K32" s="6"/>
      <c r="L32" s="1"/>
    </row>
    <row r="33" spans="1:12" s="33" customFormat="1" ht="48.75" thickBot="1">
      <c r="A33" s="1"/>
      <c r="B33" s="7"/>
      <c r="C33" s="15" t="s">
        <v>7</v>
      </c>
      <c r="D33" s="16" t="s">
        <v>9</v>
      </c>
      <c r="E33" s="15" t="s">
        <v>8</v>
      </c>
      <c r="F33" s="8"/>
      <c r="G33" s="8"/>
      <c r="H33" s="8"/>
      <c r="I33" s="8"/>
      <c r="J33" s="8"/>
      <c r="K33" s="9"/>
      <c r="L33" s="1"/>
    </row>
    <row r="34" spans="1:12" s="33" customFormat="1" ht="13.5" thickBot="1">
      <c r="A34" s="1"/>
      <c r="B34" s="7"/>
      <c r="C34" s="19"/>
      <c r="D34" s="18">
        <v>50</v>
      </c>
      <c r="E34" s="2">
        <v>3</v>
      </c>
      <c r="F34" s="17">
        <f>C34*E34/100</f>
        <v>0</v>
      </c>
      <c r="G34" s="8"/>
      <c r="H34" s="1"/>
      <c r="I34" s="1"/>
      <c r="J34" s="1"/>
      <c r="K34" s="9"/>
      <c r="L34" s="1"/>
    </row>
    <row r="35" spans="1:12" s="33" customFormat="1" ht="13.5" thickBot="1">
      <c r="A35" s="1"/>
      <c r="B35" s="7"/>
      <c r="C35" s="19"/>
      <c r="D35" s="2">
        <v>100</v>
      </c>
      <c r="E35" s="2">
        <v>2.85</v>
      </c>
      <c r="F35" s="17">
        <f aca="true" t="shared" si="0" ref="F35:F64">C35*E35/100</f>
        <v>0</v>
      </c>
      <c r="G35" s="8"/>
      <c r="H35" s="8"/>
      <c r="I35" s="8"/>
      <c r="J35" s="8"/>
      <c r="K35" s="9"/>
      <c r="L35" s="1"/>
    </row>
    <row r="36" spans="1:12" s="33" customFormat="1" ht="13.5" thickBot="1">
      <c r="A36" s="1"/>
      <c r="B36" s="7"/>
      <c r="C36" s="19"/>
      <c r="D36" s="2">
        <v>200</v>
      </c>
      <c r="E36" s="2">
        <v>2.61</v>
      </c>
      <c r="F36" s="17">
        <f t="shared" si="0"/>
        <v>0</v>
      </c>
      <c r="G36" s="8"/>
      <c r="H36" s="8"/>
      <c r="I36" s="8"/>
      <c r="J36" s="8"/>
      <c r="K36" s="9"/>
      <c r="L36" s="1"/>
    </row>
    <row r="37" spans="1:12" s="33" customFormat="1" ht="13.5" thickBot="1">
      <c r="A37" s="1"/>
      <c r="B37" s="7"/>
      <c r="C37" s="19"/>
      <c r="D37" s="2">
        <v>400</v>
      </c>
      <c r="E37" s="2">
        <v>2.4</v>
      </c>
      <c r="F37" s="17">
        <f t="shared" si="0"/>
        <v>0</v>
      </c>
      <c r="G37" s="8"/>
      <c r="H37" s="8"/>
      <c r="I37" s="8"/>
      <c r="J37" s="8"/>
      <c r="K37" s="9"/>
      <c r="L37" s="1"/>
    </row>
    <row r="38" spans="1:12" s="33" customFormat="1" ht="13.5" thickBot="1">
      <c r="A38" s="1"/>
      <c r="B38" s="7"/>
      <c r="C38" s="19"/>
      <c r="D38" s="2">
        <v>600</v>
      </c>
      <c r="E38" s="2">
        <v>2.25</v>
      </c>
      <c r="F38" s="17">
        <f t="shared" si="0"/>
        <v>0</v>
      </c>
      <c r="G38" s="8"/>
      <c r="H38" s="8"/>
      <c r="I38" s="8"/>
      <c r="J38" s="8"/>
      <c r="K38" s="9"/>
      <c r="L38" s="1"/>
    </row>
    <row r="39" spans="1:12" s="33" customFormat="1" ht="13.5" thickBot="1">
      <c r="A39" s="1"/>
      <c r="B39" s="7"/>
      <c r="C39" s="19"/>
      <c r="D39" s="2">
        <v>800</v>
      </c>
      <c r="E39" s="2">
        <v>2.16</v>
      </c>
      <c r="F39" s="17">
        <f t="shared" si="0"/>
        <v>0</v>
      </c>
      <c r="G39" s="8"/>
      <c r="H39" s="8"/>
      <c r="I39" s="8"/>
      <c r="J39" s="8"/>
      <c r="K39" s="9"/>
      <c r="L39" s="1"/>
    </row>
    <row r="40" spans="1:12" s="33" customFormat="1" ht="13.5" thickBot="1">
      <c r="A40" s="1"/>
      <c r="B40" s="7"/>
      <c r="C40" s="19"/>
      <c r="D40" s="2">
        <v>1000</v>
      </c>
      <c r="E40" s="2">
        <v>2.07</v>
      </c>
      <c r="F40" s="17">
        <f t="shared" si="0"/>
        <v>0</v>
      </c>
      <c r="G40" s="8"/>
      <c r="H40" s="8"/>
      <c r="I40" s="8"/>
      <c r="J40" s="8"/>
      <c r="K40" s="9"/>
      <c r="L40" s="1"/>
    </row>
    <row r="41" spans="1:12" s="33" customFormat="1" ht="13.5" thickBot="1">
      <c r="A41" s="1"/>
      <c r="B41" s="7"/>
      <c r="C41" s="19"/>
      <c r="D41" s="2">
        <v>2000</v>
      </c>
      <c r="E41" s="2">
        <v>1.95</v>
      </c>
      <c r="F41" s="17">
        <f t="shared" si="0"/>
        <v>0</v>
      </c>
      <c r="G41" s="8"/>
      <c r="H41" s="8"/>
      <c r="I41" s="8"/>
      <c r="J41" s="8"/>
      <c r="K41" s="9"/>
      <c r="L41" s="1"/>
    </row>
    <row r="42" spans="1:12" s="33" customFormat="1" ht="13.5" thickBot="1">
      <c r="A42" s="1"/>
      <c r="B42" s="7"/>
      <c r="C42" s="19"/>
      <c r="D42" s="2">
        <v>3000</v>
      </c>
      <c r="E42" s="2">
        <v>1.83</v>
      </c>
      <c r="F42" s="17">
        <f t="shared" si="0"/>
        <v>0</v>
      </c>
      <c r="G42" s="8"/>
      <c r="H42" s="8"/>
      <c r="I42" s="8"/>
      <c r="J42" s="8"/>
      <c r="K42" s="9"/>
      <c r="L42" s="1"/>
    </row>
    <row r="43" spans="1:12" s="33" customFormat="1" ht="13.5" thickBot="1">
      <c r="A43" s="1"/>
      <c r="B43" s="7"/>
      <c r="C43" s="19"/>
      <c r="D43" s="2">
        <v>4000</v>
      </c>
      <c r="E43" s="2">
        <v>1.74</v>
      </c>
      <c r="F43" s="17">
        <f t="shared" si="0"/>
        <v>0</v>
      </c>
      <c r="G43" s="8"/>
      <c r="H43" s="8"/>
      <c r="I43" s="8"/>
      <c r="J43" s="8"/>
      <c r="K43" s="9"/>
      <c r="L43" s="1"/>
    </row>
    <row r="44" spans="1:12" s="33" customFormat="1" ht="13.5" thickBot="1">
      <c r="A44" s="1"/>
      <c r="B44" s="7"/>
      <c r="C44" s="19"/>
      <c r="D44" s="2">
        <v>6000</v>
      </c>
      <c r="E44" s="2">
        <v>1.68</v>
      </c>
      <c r="F44" s="17">
        <f t="shared" si="0"/>
        <v>0</v>
      </c>
      <c r="G44" s="8"/>
      <c r="H44" s="8"/>
      <c r="I44" s="8"/>
      <c r="J44" s="8"/>
      <c r="K44" s="9"/>
      <c r="L44" s="1"/>
    </row>
    <row r="45" spans="1:12" s="33" customFormat="1" ht="13.5" thickBot="1">
      <c r="A45" s="1"/>
      <c r="B45" s="7"/>
      <c r="C45" s="19"/>
      <c r="D45" s="2">
        <v>8000</v>
      </c>
      <c r="E45" s="2">
        <v>1.62</v>
      </c>
      <c r="F45" s="17">
        <f t="shared" si="0"/>
        <v>0</v>
      </c>
      <c r="G45" s="8"/>
      <c r="H45" s="8"/>
      <c r="I45" s="8"/>
      <c r="J45" s="8"/>
      <c r="K45" s="9"/>
      <c r="L45" s="1"/>
    </row>
    <row r="46" spans="1:12" s="33" customFormat="1" ht="13.5" thickBot="1">
      <c r="A46" s="1"/>
      <c r="B46" s="7"/>
      <c r="C46" s="19"/>
      <c r="D46" s="2">
        <v>10000</v>
      </c>
      <c r="E46" s="2">
        <v>1.56</v>
      </c>
      <c r="F46" s="17">
        <f t="shared" si="0"/>
        <v>0</v>
      </c>
      <c r="G46" s="8"/>
      <c r="H46" s="8"/>
      <c r="I46" s="8"/>
      <c r="J46" s="8"/>
      <c r="K46" s="9"/>
      <c r="L46" s="1"/>
    </row>
    <row r="47" spans="1:12" s="33" customFormat="1" ht="13.5" thickBot="1">
      <c r="A47" s="1"/>
      <c r="B47" s="7"/>
      <c r="C47" s="19"/>
      <c r="D47" s="2">
        <v>12000</v>
      </c>
      <c r="E47" s="2">
        <v>1.53</v>
      </c>
      <c r="F47" s="17">
        <f t="shared" si="0"/>
        <v>0</v>
      </c>
      <c r="G47" s="8"/>
      <c r="H47" s="8"/>
      <c r="I47" s="8"/>
      <c r="J47" s="8"/>
      <c r="K47" s="9"/>
      <c r="L47" s="1"/>
    </row>
    <row r="48" spans="1:12" s="33" customFormat="1" ht="13.5" thickBot="1">
      <c r="A48" s="1"/>
      <c r="B48" s="7"/>
      <c r="C48" s="19"/>
      <c r="D48" s="2">
        <v>14000</v>
      </c>
      <c r="E48" s="2">
        <v>1.5</v>
      </c>
      <c r="F48" s="17">
        <f t="shared" si="0"/>
        <v>0</v>
      </c>
      <c r="G48" s="8"/>
      <c r="H48" s="8"/>
      <c r="I48" s="8"/>
      <c r="J48" s="8"/>
      <c r="K48" s="9"/>
      <c r="L48" s="1"/>
    </row>
    <row r="49" spans="1:12" s="33" customFormat="1" ht="13.5" thickBot="1">
      <c r="A49" s="1"/>
      <c r="B49" s="7"/>
      <c r="C49" s="19"/>
      <c r="D49" s="2">
        <v>16000</v>
      </c>
      <c r="E49" s="2">
        <v>1.47</v>
      </c>
      <c r="F49" s="17">
        <f t="shared" si="0"/>
        <v>0</v>
      </c>
      <c r="G49" s="8"/>
      <c r="H49" s="8"/>
      <c r="I49" s="8"/>
      <c r="J49" s="8"/>
      <c r="K49" s="9"/>
      <c r="L49" s="1"/>
    </row>
    <row r="50" spans="1:12" s="33" customFormat="1" ht="13.5" thickBot="1">
      <c r="A50" s="1"/>
      <c r="B50" s="7"/>
      <c r="C50" s="19"/>
      <c r="D50" s="2">
        <v>18000</v>
      </c>
      <c r="E50" s="2">
        <v>1.44</v>
      </c>
      <c r="F50" s="17">
        <f t="shared" si="0"/>
        <v>0</v>
      </c>
      <c r="G50" s="8"/>
      <c r="H50" s="8"/>
      <c r="I50" s="8"/>
      <c r="J50" s="8"/>
      <c r="K50" s="9"/>
      <c r="L50" s="1"/>
    </row>
    <row r="51" spans="1:12" s="33" customFormat="1" ht="13.5" thickBot="1">
      <c r="A51" s="1"/>
      <c r="B51" s="7"/>
      <c r="C51" s="19"/>
      <c r="D51" s="2">
        <v>20000</v>
      </c>
      <c r="E51" s="2">
        <v>1.41</v>
      </c>
      <c r="F51" s="17">
        <f t="shared" si="0"/>
        <v>0</v>
      </c>
      <c r="G51" s="8"/>
      <c r="H51" s="8"/>
      <c r="I51" s="8"/>
      <c r="J51" s="8"/>
      <c r="K51" s="9"/>
      <c r="L51" s="1"/>
    </row>
    <row r="52" spans="1:12" s="33" customFormat="1" ht="13.5" thickBot="1">
      <c r="A52" s="1"/>
      <c r="B52" s="7"/>
      <c r="C52" s="19"/>
      <c r="D52" s="2">
        <v>25000</v>
      </c>
      <c r="E52" s="2">
        <v>1.38</v>
      </c>
      <c r="F52" s="17">
        <f t="shared" si="0"/>
        <v>0</v>
      </c>
      <c r="G52" s="8"/>
      <c r="H52" s="8"/>
      <c r="I52" s="8"/>
      <c r="J52" s="8"/>
      <c r="K52" s="9"/>
      <c r="L52" s="1"/>
    </row>
    <row r="53" spans="1:12" s="33" customFormat="1" ht="13.5" thickBot="1">
      <c r="A53" s="1"/>
      <c r="B53" s="7"/>
      <c r="C53" s="19"/>
      <c r="D53" s="2">
        <v>30000</v>
      </c>
      <c r="E53" s="2">
        <v>1.35</v>
      </c>
      <c r="F53" s="17">
        <f t="shared" si="0"/>
        <v>0</v>
      </c>
      <c r="G53" s="8"/>
      <c r="H53" s="8"/>
      <c r="I53" s="8"/>
      <c r="J53" s="8"/>
      <c r="K53" s="9"/>
      <c r="L53" s="1"/>
    </row>
    <row r="54" spans="1:12" s="33" customFormat="1" ht="13.5" thickBot="1">
      <c r="A54" s="1"/>
      <c r="B54" s="7"/>
      <c r="C54" s="19"/>
      <c r="D54" s="2">
        <v>35000</v>
      </c>
      <c r="E54" s="2">
        <v>1.32</v>
      </c>
      <c r="F54" s="17">
        <f t="shared" si="0"/>
        <v>0</v>
      </c>
      <c r="G54" s="8"/>
      <c r="H54" s="8"/>
      <c r="I54" s="8"/>
      <c r="J54" s="8"/>
      <c r="K54" s="9"/>
      <c r="L54" s="1"/>
    </row>
    <row r="55" spans="1:12" s="33" customFormat="1" ht="13.5" thickBot="1">
      <c r="A55" s="1"/>
      <c r="B55" s="7"/>
      <c r="C55" s="19"/>
      <c r="D55" s="2">
        <v>40000</v>
      </c>
      <c r="E55" s="2">
        <v>1.29</v>
      </c>
      <c r="F55" s="17">
        <f t="shared" si="0"/>
        <v>0</v>
      </c>
      <c r="G55" s="8"/>
      <c r="H55" s="8"/>
      <c r="I55" s="8"/>
      <c r="J55" s="8"/>
      <c r="K55" s="9"/>
      <c r="L55" s="1"/>
    </row>
    <row r="56" spans="1:12" s="33" customFormat="1" ht="13.5" thickBot="1">
      <c r="A56" s="1"/>
      <c r="B56" s="7"/>
      <c r="C56" s="19"/>
      <c r="D56" s="2">
        <v>50000</v>
      </c>
      <c r="E56" s="2">
        <v>1.26</v>
      </c>
      <c r="F56" s="17">
        <f t="shared" si="0"/>
        <v>0</v>
      </c>
      <c r="G56" s="8"/>
      <c r="H56" s="8"/>
      <c r="I56" s="8"/>
      <c r="J56" s="8"/>
      <c r="K56" s="9"/>
      <c r="L56" s="1"/>
    </row>
    <row r="57" spans="1:12" s="33" customFormat="1" ht="13.5" thickBot="1">
      <c r="A57" s="1"/>
      <c r="B57" s="7"/>
      <c r="C57" s="19"/>
      <c r="D57" s="2">
        <v>65000</v>
      </c>
      <c r="E57" s="2">
        <v>1.23</v>
      </c>
      <c r="F57" s="17">
        <f t="shared" si="0"/>
        <v>0</v>
      </c>
      <c r="G57" s="8"/>
      <c r="H57" s="8"/>
      <c r="I57" s="8"/>
      <c r="J57" s="8"/>
      <c r="K57" s="9"/>
      <c r="L57" s="1"/>
    </row>
    <row r="58" spans="1:12" s="33" customFormat="1" ht="13.5" thickBot="1">
      <c r="A58" s="1"/>
      <c r="B58" s="7"/>
      <c r="C58" s="19"/>
      <c r="D58" s="2">
        <v>80000</v>
      </c>
      <c r="E58" s="2">
        <v>1.2</v>
      </c>
      <c r="F58" s="17">
        <f t="shared" si="0"/>
        <v>0</v>
      </c>
      <c r="G58" s="8"/>
      <c r="H58" s="8"/>
      <c r="I58" s="8"/>
      <c r="J58" s="8"/>
      <c r="K58" s="9"/>
      <c r="L58" s="1"/>
    </row>
    <row r="59" spans="1:12" s="33" customFormat="1" ht="13.5" thickBot="1">
      <c r="A59" s="1"/>
      <c r="B59" s="7"/>
      <c r="C59" s="19"/>
      <c r="D59" s="2">
        <v>100000</v>
      </c>
      <c r="E59" s="2">
        <v>1.17</v>
      </c>
      <c r="F59" s="17">
        <f t="shared" si="0"/>
        <v>0</v>
      </c>
      <c r="G59" s="8"/>
      <c r="H59" s="8"/>
      <c r="I59" s="8"/>
      <c r="J59" s="8"/>
      <c r="K59" s="9"/>
      <c r="L59" s="1"/>
    </row>
    <row r="60" spans="1:12" s="33" customFormat="1" ht="13.5" thickBot="1">
      <c r="A60" s="1"/>
      <c r="B60" s="7"/>
      <c r="C60" s="19"/>
      <c r="D60" s="2">
        <v>120000</v>
      </c>
      <c r="E60" s="2">
        <v>1.14</v>
      </c>
      <c r="F60" s="17">
        <f t="shared" si="0"/>
        <v>0</v>
      </c>
      <c r="G60" s="8"/>
      <c r="H60" s="8"/>
      <c r="I60" s="8"/>
      <c r="J60" s="8"/>
      <c r="K60" s="9"/>
      <c r="L60" s="1"/>
    </row>
    <row r="61" spans="1:12" s="33" customFormat="1" ht="13.5" thickBot="1">
      <c r="A61" s="1"/>
      <c r="B61" s="7"/>
      <c r="C61" s="19"/>
      <c r="D61" s="2">
        <v>140000</v>
      </c>
      <c r="E61" s="2">
        <v>1.11</v>
      </c>
      <c r="F61" s="17">
        <f t="shared" si="0"/>
        <v>0</v>
      </c>
      <c r="G61" s="8"/>
      <c r="H61" s="39" t="s">
        <v>14</v>
      </c>
      <c r="I61" s="39"/>
      <c r="J61" s="39"/>
      <c r="K61" s="9"/>
      <c r="L61" s="1"/>
    </row>
    <row r="62" spans="1:12" s="33" customFormat="1" ht="13.5" thickBot="1">
      <c r="A62" s="1"/>
      <c r="B62" s="7"/>
      <c r="C62" s="19"/>
      <c r="D62" s="2">
        <v>180000</v>
      </c>
      <c r="E62" s="2">
        <v>1.08</v>
      </c>
      <c r="F62" s="17">
        <f t="shared" si="0"/>
        <v>0</v>
      </c>
      <c r="G62" s="8"/>
      <c r="H62" s="44" t="s">
        <v>10</v>
      </c>
      <c r="I62" s="45"/>
      <c r="J62" s="46"/>
      <c r="K62" s="9"/>
      <c r="L62" s="1"/>
    </row>
    <row r="63" spans="1:12" s="33" customFormat="1" ht="13.5" thickBot="1">
      <c r="A63" s="1"/>
      <c r="B63" s="7"/>
      <c r="C63" s="19"/>
      <c r="D63" s="2">
        <v>200000</v>
      </c>
      <c r="E63" s="2">
        <v>1.05</v>
      </c>
      <c r="F63" s="17">
        <f t="shared" si="0"/>
        <v>0</v>
      </c>
      <c r="G63" s="8"/>
      <c r="H63" s="47"/>
      <c r="I63" s="48"/>
      <c r="J63" s="49"/>
      <c r="K63" s="9"/>
      <c r="L63" s="1"/>
    </row>
    <row r="64" spans="1:12" s="33" customFormat="1" ht="13.5" thickBot="1">
      <c r="A64" s="1"/>
      <c r="B64" s="7"/>
      <c r="C64" s="19"/>
      <c r="D64" s="2" t="s">
        <v>11</v>
      </c>
      <c r="E64" s="2">
        <v>1.02</v>
      </c>
      <c r="F64" s="17">
        <f t="shared" si="0"/>
        <v>0</v>
      </c>
      <c r="G64" s="8"/>
      <c r="H64" s="36">
        <f>SUM(F34:F64)</f>
        <v>0</v>
      </c>
      <c r="I64" s="37"/>
      <c r="J64" s="38"/>
      <c r="K64" s="9"/>
      <c r="L64" s="1"/>
    </row>
    <row r="65" spans="1:12" s="33" customFormat="1" ht="12.75">
      <c r="A65" s="1"/>
      <c r="B65" s="12"/>
      <c r="C65" s="13"/>
      <c r="D65" s="13"/>
      <c r="E65" s="13"/>
      <c r="F65" s="13"/>
      <c r="G65" s="13"/>
      <c r="H65" s="13"/>
      <c r="I65" s="13"/>
      <c r="J65" s="13"/>
      <c r="K65" s="14"/>
      <c r="L65" s="1"/>
    </row>
    <row r="66" spans="1:12" s="33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s="33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s="33" customFormat="1" ht="15">
      <c r="A68" s="1"/>
      <c r="B68" s="3" t="s">
        <v>15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s="33" customFormat="1" ht="10.5" customHeight="1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s="33" customFormat="1" ht="12.75">
      <c r="A70" s="1"/>
      <c r="B70" s="4"/>
      <c r="C70" s="5"/>
      <c r="D70" s="5"/>
      <c r="E70" s="5"/>
      <c r="F70" s="5"/>
      <c r="G70" s="5"/>
      <c r="H70" s="5"/>
      <c r="I70" s="5"/>
      <c r="J70" s="5"/>
      <c r="K70" s="6"/>
      <c r="L70" s="1"/>
    </row>
    <row r="71" spans="1:12" s="33" customFormat="1" ht="36.75" thickBot="1">
      <c r="A71" s="1"/>
      <c r="B71" s="7"/>
      <c r="C71" s="15" t="s">
        <v>7</v>
      </c>
      <c r="D71" s="16" t="s">
        <v>16</v>
      </c>
      <c r="E71" s="15" t="s">
        <v>8</v>
      </c>
      <c r="F71" s="8"/>
      <c r="G71" s="8"/>
      <c r="H71" s="8"/>
      <c r="I71" s="8"/>
      <c r="J71" s="8"/>
      <c r="K71" s="9"/>
      <c r="L71" s="1"/>
    </row>
    <row r="72" spans="1:12" s="33" customFormat="1" ht="13.5" thickBot="1">
      <c r="A72" s="1"/>
      <c r="B72" s="7"/>
      <c r="C72" s="19"/>
      <c r="D72" s="18">
        <v>30000</v>
      </c>
      <c r="E72" s="2">
        <v>1.2</v>
      </c>
      <c r="F72" s="17">
        <f>C72*E72/100</f>
        <v>0</v>
      </c>
      <c r="G72" s="8"/>
      <c r="H72" s="39" t="s">
        <v>17</v>
      </c>
      <c r="I72" s="39"/>
      <c r="J72" s="39"/>
      <c r="K72" s="9"/>
      <c r="L72" s="1"/>
    </row>
    <row r="73" spans="1:12" s="33" customFormat="1" ht="13.5" thickBot="1">
      <c r="A73" s="1"/>
      <c r="B73" s="7"/>
      <c r="C73" s="19"/>
      <c r="D73" s="2">
        <v>46000</v>
      </c>
      <c r="E73" s="2">
        <v>1.16</v>
      </c>
      <c r="F73" s="17">
        <f aca="true" t="shared" si="1" ref="F73:F96">C73*E73/100</f>
        <v>0</v>
      </c>
      <c r="G73" s="8"/>
      <c r="H73" s="20" t="s">
        <v>24</v>
      </c>
      <c r="I73" s="21"/>
      <c r="J73" s="22"/>
      <c r="K73" s="9"/>
      <c r="L73" s="1"/>
    </row>
    <row r="74" spans="1:12" s="33" customFormat="1" ht="13.5" thickBot="1">
      <c r="A74" s="1"/>
      <c r="B74" s="7"/>
      <c r="C74" s="19"/>
      <c r="D74" s="2">
        <v>70000</v>
      </c>
      <c r="E74" s="2">
        <v>1.07</v>
      </c>
      <c r="F74" s="17">
        <f t="shared" si="1"/>
        <v>0</v>
      </c>
      <c r="G74" s="8"/>
      <c r="H74" s="36">
        <f>SUM(F72:F96)</f>
        <v>0</v>
      </c>
      <c r="I74" s="37"/>
      <c r="J74" s="38"/>
      <c r="K74" s="9"/>
      <c r="L74" s="1"/>
    </row>
    <row r="75" spans="1:12" s="33" customFormat="1" ht="13.5" thickBot="1">
      <c r="A75" s="1"/>
      <c r="B75" s="7"/>
      <c r="C75" s="19"/>
      <c r="D75" s="2">
        <v>86000</v>
      </c>
      <c r="E75" s="2">
        <v>1.04</v>
      </c>
      <c r="F75" s="17">
        <f t="shared" si="1"/>
        <v>0</v>
      </c>
      <c r="G75" s="8"/>
      <c r="H75" s="1"/>
      <c r="I75" s="1"/>
      <c r="J75" s="1"/>
      <c r="K75" s="9"/>
      <c r="L75" s="1"/>
    </row>
    <row r="76" spans="1:12" s="33" customFormat="1" ht="13.5" thickBot="1">
      <c r="A76" s="1"/>
      <c r="B76" s="7"/>
      <c r="C76" s="19"/>
      <c r="D76" s="2">
        <v>110000</v>
      </c>
      <c r="E76" s="2">
        <v>0.99</v>
      </c>
      <c r="F76" s="17">
        <f t="shared" si="1"/>
        <v>0</v>
      </c>
      <c r="G76" s="8"/>
      <c r="H76" s="23" t="s">
        <v>20</v>
      </c>
      <c r="I76" s="23"/>
      <c r="J76" s="23"/>
      <c r="K76" s="9"/>
      <c r="L76" s="1"/>
    </row>
    <row r="77" spans="1:12" s="33" customFormat="1" ht="13.5" thickBot="1">
      <c r="A77" s="1"/>
      <c r="B77" s="7"/>
      <c r="C77" s="19"/>
      <c r="D77" s="2">
        <v>140000</v>
      </c>
      <c r="E77" s="2">
        <v>0.93</v>
      </c>
      <c r="F77" s="17">
        <f t="shared" si="1"/>
        <v>0</v>
      </c>
      <c r="G77" s="8"/>
      <c r="H77" s="20" t="s">
        <v>18</v>
      </c>
      <c r="I77" s="21"/>
      <c r="J77" s="22"/>
      <c r="K77" s="9"/>
      <c r="L77" s="1"/>
    </row>
    <row r="78" spans="1:12" s="33" customFormat="1" ht="13.5" thickBot="1">
      <c r="A78" s="1"/>
      <c r="B78" s="7"/>
      <c r="C78" s="19"/>
      <c r="D78" s="2">
        <v>180000</v>
      </c>
      <c r="E78" s="2">
        <v>0.87</v>
      </c>
      <c r="F78" s="17">
        <f t="shared" si="1"/>
        <v>0</v>
      </c>
      <c r="G78" s="8"/>
      <c r="H78" s="36">
        <f>SUM(F72:F96)*0.4</f>
        <v>0</v>
      </c>
      <c r="I78" s="37"/>
      <c r="J78" s="38"/>
      <c r="K78" s="9"/>
      <c r="L78" s="1"/>
    </row>
    <row r="79" spans="1:12" s="33" customFormat="1" ht="13.5" thickBot="1">
      <c r="A79" s="1"/>
      <c r="B79" s="7"/>
      <c r="C79" s="19"/>
      <c r="D79" s="2">
        <v>216000</v>
      </c>
      <c r="E79" s="2">
        <v>0.83</v>
      </c>
      <c r="F79" s="17">
        <f t="shared" si="1"/>
        <v>0</v>
      </c>
      <c r="G79" s="8"/>
      <c r="H79" s="1"/>
      <c r="I79" s="1"/>
      <c r="J79" s="1"/>
      <c r="K79" s="9"/>
      <c r="L79" s="1"/>
    </row>
    <row r="80" spans="1:12" s="33" customFormat="1" ht="13.5" thickBot="1">
      <c r="A80" s="1"/>
      <c r="B80" s="7"/>
      <c r="C80" s="19"/>
      <c r="D80" s="2">
        <v>290000</v>
      </c>
      <c r="E80" s="2">
        <v>0.8</v>
      </c>
      <c r="F80" s="17">
        <f t="shared" si="1"/>
        <v>0</v>
      </c>
      <c r="G80" s="8"/>
      <c r="H80" s="23" t="s">
        <v>23</v>
      </c>
      <c r="I80" s="23"/>
      <c r="J80" s="23"/>
      <c r="K80" s="9"/>
      <c r="L80" s="1"/>
    </row>
    <row r="81" spans="1:12" s="33" customFormat="1" ht="13.5" thickBot="1">
      <c r="A81" s="1"/>
      <c r="B81" s="7"/>
      <c r="C81" s="19"/>
      <c r="D81" s="2">
        <v>366000</v>
      </c>
      <c r="E81" s="2">
        <v>0.78</v>
      </c>
      <c r="F81" s="17">
        <f t="shared" si="1"/>
        <v>0</v>
      </c>
      <c r="G81" s="8"/>
      <c r="H81" s="20" t="s">
        <v>19</v>
      </c>
      <c r="I81" s="21"/>
      <c r="J81" s="22"/>
      <c r="K81" s="9"/>
      <c r="L81" s="1"/>
    </row>
    <row r="82" spans="1:12" s="33" customFormat="1" ht="13.5" thickBot="1">
      <c r="A82" s="1"/>
      <c r="B82" s="7"/>
      <c r="C82" s="19"/>
      <c r="D82" s="2">
        <v>690000</v>
      </c>
      <c r="E82" s="2">
        <v>0.76</v>
      </c>
      <c r="F82" s="17">
        <f t="shared" si="1"/>
        <v>0</v>
      </c>
      <c r="G82" s="8"/>
      <c r="H82" s="36">
        <f>SUM(F72:F96)*0.3</f>
        <v>0</v>
      </c>
      <c r="I82" s="37"/>
      <c r="J82" s="38"/>
      <c r="K82" s="9"/>
      <c r="L82" s="1"/>
    </row>
    <row r="83" spans="1:12" s="33" customFormat="1" ht="13.5" thickBot="1">
      <c r="A83" s="1"/>
      <c r="B83" s="7"/>
      <c r="C83" s="19"/>
      <c r="D83" s="2">
        <v>810000</v>
      </c>
      <c r="E83" s="2">
        <v>0.73</v>
      </c>
      <c r="F83" s="17">
        <f t="shared" si="1"/>
        <v>0</v>
      </c>
      <c r="G83" s="8"/>
      <c r="H83" s="8"/>
      <c r="I83" s="8"/>
      <c r="J83" s="8"/>
      <c r="K83" s="9"/>
      <c r="L83" s="1"/>
    </row>
    <row r="84" spans="1:12" s="33" customFormat="1" ht="13.5" thickBot="1">
      <c r="A84" s="1"/>
      <c r="B84" s="7"/>
      <c r="C84" s="19"/>
      <c r="D84" s="2">
        <v>1000000</v>
      </c>
      <c r="E84" s="2">
        <v>0.7</v>
      </c>
      <c r="F84" s="17">
        <f t="shared" si="1"/>
        <v>0</v>
      </c>
      <c r="G84" s="8"/>
      <c r="H84" s="23" t="s">
        <v>21</v>
      </c>
      <c r="I84" s="23"/>
      <c r="J84" s="23"/>
      <c r="K84" s="9"/>
      <c r="L84" s="1"/>
    </row>
    <row r="85" spans="1:12" s="33" customFormat="1" ht="13.5" thickBot="1">
      <c r="A85" s="1"/>
      <c r="B85" s="7"/>
      <c r="C85" s="19"/>
      <c r="D85" s="2">
        <v>1380000</v>
      </c>
      <c r="E85" s="2">
        <v>0.68</v>
      </c>
      <c r="F85" s="17">
        <f t="shared" si="1"/>
        <v>0</v>
      </c>
      <c r="G85" s="8"/>
      <c r="H85" s="20" t="s">
        <v>22</v>
      </c>
      <c r="I85" s="21"/>
      <c r="J85" s="22"/>
      <c r="K85" s="9"/>
      <c r="L85" s="1"/>
    </row>
    <row r="86" spans="1:12" s="33" customFormat="1" ht="13.5" thickBot="1">
      <c r="A86" s="1"/>
      <c r="B86" s="7"/>
      <c r="C86" s="19"/>
      <c r="D86" s="2">
        <v>1886000</v>
      </c>
      <c r="E86" s="2">
        <v>0.66</v>
      </c>
      <c r="F86" s="17">
        <f t="shared" si="1"/>
        <v>0</v>
      </c>
      <c r="G86" s="8"/>
      <c r="H86" s="36">
        <f>SUM(F72:F96)*0.85</f>
        <v>0</v>
      </c>
      <c r="I86" s="37"/>
      <c r="J86" s="38"/>
      <c r="K86" s="9"/>
      <c r="L86" s="1"/>
    </row>
    <row r="87" spans="1:12" s="33" customFormat="1" ht="13.5" thickBot="1">
      <c r="A87" s="1"/>
      <c r="B87" s="7"/>
      <c r="C87" s="19"/>
      <c r="D87" s="2">
        <v>2326000</v>
      </c>
      <c r="E87" s="2">
        <v>0.64</v>
      </c>
      <c r="F87" s="17">
        <f t="shared" si="1"/>
        <v>0</v>
      </c>
      <c r="G87" s="8"/>
      <c r="H87" s="8"/>
      <c r="I87" s="8"/>
      <c r="J87" s="8"/>
      <c r="K87" s="9"/>
      <c r="L87" s="1"/>
    </row>
    <row r="88" spans="1:12" s="33" customFormat="1" ht="13.5" thickBot="1">
      <c r="A88" s="1"/>
      <c r="B88" s="7"/>
      <c r="C88" s="19"/>
      <c r="D88" s="2">
        <v>2916000</v>
      </c>
      <c r="E88" s="2">
        <v>0.62</v>
      </c>
      <c r="F88" s="17">
        <f t="shared" si="1"/>
        <v>0</v>
      </c>
      <c r="G88" s="8"/>
      <c r="H88" s="23" t="s">
        <v>25</v>
      </c>
      <c r="I88" s="23"/>
      <c r="J88" s="23"/>
      <c r="K88" s="9"/>
      <c r="L88" s="1"/>
    </row>
    <row r="89" spans="1:12" s="33" customFormat="1" ht="13.5" thickBot="1">
      <c r="A89" s="1"/>
      <c r="B89" s="7"/>
      <c r="C89" s="19"/>
      <c r="D89" s="2">
        <v>3336000</v>
      </c>
      <c r="E89" s="2">
        <v>0.59</v>
      </c>
      <c r="F89" s="17">
        <f t="shared" si="1"/>
        <v>0</v>
      </c>
      <c r="G89" s="8"/>
      <c r="H89" s="20" t="s">
        <v>26</v>
      </c>
      <c r="I89" s="21"/>
      <c r="J89" s="22"/>
      <c r="K89" s="9"/>
      <c r="L89" s="1"/>
    </row>
    <row r="90" spans="1:12" s="33" customFormat="1" ht="13.5" thickBot="1">
      <c r="A90" s="1"/>
      <c r="B90" s="7"/>
      <c r="C90" s="19"/>
      <c r="D90" s="2">
        <v>3636000</v>
      </c>
      <c r="E90" s="2">
        <v>0.57</v>
      </c>
      <c r="F90" s="17">
        <f t="shared" si="1"/>
        <v>0</v>
      </c>
      <c r="G90" s="8"/>
      <c r="H90" s="36">
        <f>SUM(F72:F96)*0.21</f>
        <v>0</v>
      </c>
      <c r="I90" s="37"/>
      <c r="J90" s="38"/>
      <c r="K90" s="9"/>
      <c r="L90" s="1"/>
    </row>
    <row r="91" spans="1:12" s="33" customFormat="1" ht="13.5" thickBot="1">
      <c r="A91" s="1"/>
      <c r="B91" s="7"/>
      <c r="C91" s="19"/>
      <c r="D91" s="2">
        <v>4220000</v>
      </c>
      <c r="E91" s="2">
        <v>0.56</v>
      </c>
      <c r="F91" s="17">
        <f t="shared" si="1"/>
        <v>0</v>
      </c>
      <c r="G91" s="8"/>
      <c r="H91" s="8"/>
      <c r="I91" s="8"/>
      <c r="J91" s="8"/>
      <c r="K91" s="9"/>
      <c r="L91" s="1"/>
    </row>
    <row r="92" spans="1:12" s="33" customFormat="1" ht="13.5" thickBot="1">
      <c r="A92" s="1"/>
      <c r="B92" s="7"/>
      <c r="C92" s="19"/>
      <c r="D92" s="2">
        <v>4660000</v>
      </c>
      <c r="E92" s="2">
        <v>0.53</v>
      </c>
      <c r="F92" s="17">
        <f t="shared" si="1"/>
        <v>0</v>
      </c>
      <c r="G92" s="8"/>
      <c r="H92" s="20" t="s">
        <v>27</v>
      </c>
      <c r="I92" s="21"/>
      <c r="J92" s="22"/>
      <c r="K92" s="9"/>
      <c r="L92" s="1"/>
    </row>
    <row r="93" spans="1:12" s="33" customFormat="1" ht="13.5" thickBot="1">
      <c r="A93" s="1"/>
      <c r="B93" s="7"/>
      <c r="C93" s="19"/>
      <c r="D93" s="2">
        <v>6690000</v>
      </c>
      <c r="E93" s="2">
        <v>0.5</v>
      </c>
      <c r="F93" s="17">
        <f t="shared" si="1"/>
        <v>0</v>
      </c>
      <c r="G93" s="8"/>
      <c r="H93" s="25" t="s">
        <v>28</v>
      </c>
      <c r="I93" s="26"/>
      <c r="J93" s="24">
        <v>360</v>
      </c>
      <c r="K93" s="9"/>
      <c r="L93" s="1"/>
    </row>
    <row r="94" spans="1:12" s="33" customFormat="1" ht="13.5" thickBot="1">
      <c r="A94" s="1"/>
      <c r="B94" s="7"/>
      <c r="C94" s="19"/>
      <c r="D94" s="2">
        <v>6910000</v>
      </c>
      <c r="E94" s="2">
        <v>0.47</v>
      </c>
      <c r="F94" s="17">
        <f t="shared" si="1"/>
        <v>0</v>
      </c>
      <c r="G94" s="8"/>
      <c r="H94" s="25" t="s">
        <v>29</v>
      </c>
      <c r="I94" s="26"/>
      <c r="J94" s="24">
        <v>150</v>
      </c>
      <c r="K94" s="9"/>
      <c r="L94" s="1"/>
    </row>
    <row r="95" spans="1:12" s="33" customFormat="1" ht="13.5" thickBot="1">
      <c r="A95" s="1"/>
      <c r="B95" s="7"/>
      <c r="C95" s="19"/>
      <c r="D95" s="2">
        <v>9016000</v>
      </c>
      <c r="E95" s="2">
        <v>0.44</v>
      </c>
      <c r="F95" s="17">
        <f t="shared" si="1"/>
        <v>0</v>
      </c>
      <c r="G95" s="8"/>
      <c r="H95" s="25" t="s">
        <v>30</v>
      </c>
      <c r="I95" s="26"/>
      <c r="J95" s="24">
        <v>300</v>
      </c>
      <c r="K95" s="9"/>
      <c r="L95" s="1"/>
    </row>
    <row r="96" spans="1:12" s="33" customFormat="1" ht="13.5" thickBot="1">
      <c r="A96" s="1"/>
      <c r="B96" s="7"/>
      <c r="C96" s="19"/>
      <c r="D96" s="2" t="s">
        <v>11</v>
      </c>
      <c r="E96" s="2">
        <v>0.4</v>
      </c>
      <c r="F96" s="17">
        <f t="shared" si="1"/>
        <v>0</v>
      </c>
      <c r="G96" s="8"/>
      <c r="H96" s="25" t="s">
        <v>31</v>
      </c>
      <c r="I96" s="26"/>
      <c r="J96" s="24">
        <v>150</v>
      </c>
      <c r="K96" s="9"/>
      <c r="L96" s="1"/>
    </row>
    <row r="97" spans="1:12" s="33" customFormat="1" ht="12.75">
      <c r="A97" s="1"/>
      <c r="B97" s="12"/>
      <c r="C97" s="13"/>
      <c r="D97" s="13"/>
      <c r="E97" s="13"/>
      <c r="F97" s="13"/>
      <c r="G97" s="13"/>
      <c r="H97" s="13"/>
      <c r="I97" s="13"/>
      <c r="J97" s="13"/>
      <c r="K97" s="14"/>
      <c r="L97" s="1"/>
    </row>
    <row r="98" spans="1:12" s="33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</sheetData>
  <sheetProtection password="B301" sheet="1"/>
  <mergeCells count="15">
    <mergeCell ref="H72:J72"/>
    <mergeCell ref="H74:J74"/>
    <mergeCell ref="H82:J82"/>
    <mergeCell ref="H86:J86"/>
    <mergeCell ref="H90:J90"/>
    <mergeCell ref="H78:J78"/>
    <mergeCell ref="B2:K2"/>
    <mergeCell ref="H64:J64"/>
    <mergeCell ref="F15:H15"/>
    <mergeCell ref="F17:H17"/>
    <mergeCell ref="H61:J61"/>
    <mergeCell ref="G3:H3"/>
    <mergeCell ref="J3:K3"/>
    <mergeCell ref="H62:J63"/>
    <mergeCell ref="I26:J26"/>
  </mergeCells>
  <printOptions/>
  <pageMargins left="0.5905511811023623" right="0.3937007874015748" top="0.7874015748031497" bottom="0.5905511811023623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L91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9" sqref="C49:D49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6" width="11.421875" style="1" customWidth="1"/>
    <col min="7" max="7" width="2.7109375" style="1" customWidth="1"/>
    <col min="8" max="9" width="11.421875" style="1" customWidth="1"/>
    <col min="10" max="10" width="6.7109375" style="1" customWidth="1"/>
    <col min="11" max="11" width="5.7109375" style="1" customWidth="1"/>
    <col min="12" max="12" width="2.57421875" style="1" customWidth="1"/>
    <col min="13" max="16384" width="11.421875" style="1" customWidth="1"/>
  </cols>
  <sheetData>
    <row r="1" spans="1:12" s="33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3" customFormat="1" ht="15.75">
      <c r="A2" s="1"/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1"/>
    </row>
    <row r="3" spans="1:12" s="33" customFormat="1" ht="12.75">
      <c r="A3" s="1"/>
      <c r="B3" s="1"/>
      <c r="C3" s="1"/>
      <c r="D3" s="1"/>
      <c r="E3" s="1"/>
      <c r="F3" s="30" t="s">
        <v>39</v>
      </c>
      <c r="G3" s="40">
        <v>6.78</v>
      </c>
      <c r="H3" s="41"/>
      <c r="I3" s="30" t="s">
        <v>38</v>
      </c>
      <c r="J3" s="42">
        <v>7.19</v>
      </c>
      <c r="K3" s="43"/>
      <c r="L3" s="1"/>
    </row>
    <row r="4" spans="1:12" s="33" customFormat="1" ht="12.75">
      <c r="A4" s="1"/>
      <c r="B4" s="1"/>
      <c r="C4" s="1"/>
      <c r="D4" s="1"/>
      <c r="E4" s="1"/>
      <c r="F4" s="1"/>
      <c r="G4" s="1"/>
      <c r="H4" s="1"/>
      <c r="I4" s="1"/>
      <c r="J4" s="31"/>
      <c r="K4" s="29"/>
      <c r="L4" s="1"/>
    </row>
    <row r="5" spans="1:12" s="3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33" customFormat="1" ht="15">
      <c r="A6" s="1"/>
      <c r="B6" s="3" t="s">
        <v>100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3" customFormat="1" ht="10.5" customHeight="1">
      <c r="A7" s="1"/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3" customFormat="1" ht="12.75">
      <c r="A8" s="1"/>
      <c r="B8" s="4"/>
      <c r="C8" s="5"/>
      <c r="D8" s="5"/>
      <c r="E8" s="5"/>
      <c r="F8" s="5"/>
      <c r="G8" s="5"/>
      <c r="H8" s="5"/>
      <c r="I8" s="5"/>
      <c r="J8" s="5"/>
      <c r="K8" s="6"/>
      <c r="L8" s="1"/>
    </row>
    <row r="9" spans="1:12" s="33" customFormat="1" ht="12.75" customHeight="1">
      <c r="A9" s="1"/>
      <c r="B9" s="7"/>
      <c r="C9" s="54" t="s">
        <v>57</v>
      </c>
      <c r="D9" s="54"/>
      <c r="E9" s="54"/>
      <c r="F9" s="8"/>
      <c r="G9" s="8"/>
      <c r="H9" s="8"/>
      <c r="I9" s="8"/>
      <c r="J9" s="8"/>
      <c r="K9" s="9"/>
      <c r="L9" s="1"/>
    </row>
    <row r="10" spans="1:12" s="33" customFormat="1" ht="12.75">
      <c r="A10" s="1"/>
      <c r="B10" s="7"/>
      <c r="C10" s="52" t="s">
        <v>44</v>
      </c>
      <c r="D10" s="53"/>
      <c r="E10" s="2">
        <v>1</v>
      </c>
      <c r="F10" s="17"/>
      <c r="G10" s="8"/>
      <c r="H10" s="1"/>
      <c r="I10" s="1"/>
      <c r="J10" s="1"/>
      <c r="K10" s="9"/>
      <c r="L10" s="1"/>
    </row>
    <row r="11" spans="1:12" s="33" customFormat="1" ht="12.75">
      <c r="A11" s="1"/>
      <c r="B11" s="7"/>
      <c r="C11" s="52" t="s">
        <v>45</v>
      </c>
      <c r="D11" s="53"/>
      <c r="E11" s="2">
        <v>1.1</v>
      </c>
      <c r="F11" s="17"/>
      <c r="G11" s="8"/>
      <c r="H11" s="8"/>
      <c r="I11" s="8"/>
      <c r="J11" s="8"/>
      <c r="K11" s="9"/>
      <c r="L11" s="1"/>
    </row>
    <row r="12" spans="1:12" s="33" customFormat="1" ht="12.75">
      <c r="A12" s="1"/>
      <c r="B12" s="7"/>
      <c r="C12" s="52" t="s">
        <v>46</v>
      </c>
      <c r="D12" s="53"/>
      <c r="E12" s="2">
        <v>1.2</v>
      </c>
      <c r="F12" s="17"/>
      <c r="G12" s="8"/>
      <c r="H12" s="8"/>
      <c r="I12" s="8"/>
      <c r="J12" s="8"/>
      <c r="K12" s="9"/>
      <c r="L12" s="1"/>
    </row>
    <row r="13" spans="1:12" s="33" customFormat="1" ht="12.75">
      <c r="A13" s="1"/>
      <c r="B13" s="7"/>
      <c r="C13" s="52" t="s">
        <v>47</v>
      </c>
      <c r="D13" s="53"/>
      <c r="E13" s="2">
        <v>1.3</v>
      </c>
      <c r="F13" s="17"/>
      <c r="G13" s="8"/>
      <c r="H13" s="8"/>
      <c r="I13" s="8"/>
      <c r="J13" s="8"/>
      <c r="K13" s="9"/>
      <c r="L13" s="1"/>
    </row>
    <row r="14" spans="1:12" s="33" customFormat="1" ht="12.75">
      <c r="A14" s="1"/>
      <c r="B14" s="7"/>
      <c r="C14" s="52" t="s">
        <v>48</v>
      </c>
      <c r="D14" s="53"/>
      <c r="E14" s="2">
        <v>1.4</v>
      </c>
      <c r="F14" s="17"/>
      <c r="G14" s="8"/>
      <c r="H14" s="8"/>
      <c r="I14" s="8"/>
      <c r="J14" s="8"/>
      <c r="K14" s="9"/>
      <c r="L14" s="1"/>
    </row>
    <row r="15" spans="1:12" s="33" customFormat="1" ht="12.75" customHeight="1">
      <c r="A15" s="1"/>
      <c r="B15" s="7"/>
      <c r="C15" s="52" t="s">
        <v>49</v>
      </c>
      <c r="D15" s="53"/>
      <c r="E15" s="2">
        <v>1.5</v>
      </c>
      <c r="F15" s="17"/>
      <c r="G15" s="8"/>
      <c r="H15" s="8"/>
      <c r="I15" s="8"/>
      <c r="J15" s="8"/>
      <c r="K15" s="9"/>
      <c r="L15" s="1"/>
    </row>
    <row r="16" spans="1:12" s="33" customFormat="1" ht="13.5" customHeight="1">
      <c r="A16" s="1"/>
      <c r="B16" s="7"/>
      <c r="C16" s="52" t="s">
        <v>50</v>
      </c>
      <c r="D16" s="53"/>
      <c r="E16" s="2">
        <v>1.6</v>
      </c>
      <c r="F16" s="17"/>
      <c r="G16" s="8"/>
      <c r="H16" s="8"/>
      <c r="I16" s="8"/>
      <c r="J16" s="8"/>
      <c r="K16" s="9"/>
      <c r="L16" s="1"/>
    </row>
    <row r="17" spans="1:12" s="33" customFormat="1" ht="12.75">
      <c r="A17" s="1"/>
      <c r="B17" s="7"/>
      <c r="C17" s="52" t="s">
        <v>51</v>
      </c>
      <c r="D17" s="53"/>
      <c r="E17" s="2">
        <v>1.7</v>
      </c>
      <c r="F17" s="17"/>
      <c r="G17" s="39"/>
      <c r="H17" s="39"/>
      <c r="I17" s="39"/>
      <c r="J17" s="8"/>
      <c r="K17" s="9"/>
      <c r="L17" s="1"/>
    </row>
    <row r="18" spans="1:12" s="33" customFormat="1" ht="13.5" customHeight="1">
      <c r="A18" s="1"/>
      <c r="B18" s="7"/>
      <c r="C18" s="52" t="s">
        <v>52</v>
      </c>
      <c r="D18" s="53"/>
      <c r="E18" s="2">
        <v>1.8</v>
      </c>
      <c r="F18" s="17"/>
      <c r="G18" s="1"/>
      <c r="H18" s="55" t="s">
        <v>81</v>
      </c>
      <c r="I18" s="56"/>
      <c r="J18" s="57"/>
      <c r="K18" s="9"/>
      <c r="L18" s="1"/>
    </row>
    <row r="19" spans="1:12" s="33" customFormat="1" ht="14.25" customHeight="1" thickBot="1">
      <c r="A19" s="1"/>
      <c r="B19" s="7"/>
      <c r="C19" s="52" t="s">
        <v>53</v>
      </c>
      <c r="D19" s="53"/>
      <c r="E19" s="2">
        <v>1.9</v>
      </c>
      <c r="F19" s="17"/>
      <c r="G19" s="1"/>
      <c r="H19" s="58"/>
      <c r="I19" s="59"/>
      <c r="J19" s="60"/>
      <c r="K19" s="9"/>
      <c r="L19" s="1"/>
    </row>
    <row r="20" spans="1:12" s="33" customFormat="1" ht="14.25" customHeight="1" thickBot="1">
      <c r="A20" s="1"/>
      <c r="B20" s="7"/>
      <c r="C20" s="52" t="s">
        <v>54</v>
      </c>
      <c r="D20" s="53"/>
      <c r="E20" s="2">
        <v>2</v>
      </c>
      <c r="F20" s="17"/>
      <c r="G20" s="1"/>
      <c r="H20" s="61"/>
      <c r="I20" s="62"/>
      <c r="J20" s="63"/>
      <c r="K20" s="9"/>
      <c r="L20" s="1"/>
    </row>
    <row r="21" spans="1:12" s="33" customFormat="1" ht="12.75">
      <c r="A21" s="1"/>
      <c r="B21" s="7"/>
      <c r="C21" s="1"/>
      <c r="D21" s="1"/>
      <c r="E21" s="1"/>
      <c r="F21" s="17"/>
      <c r="G21" s="8"/>
      <c r="H21" s="8"/>
      <c r="I21" s="8"/>
      <c r="J21" s="8"/>
      <c r="K21" s="9"/>
      <c r="L21" s="1"/>
    </row>
    <row r="22" spans="1:12" s="33" customFormat="1" ht="12.75">
      <c r="A22" s="1"/>
      <c r="B22" s="7"/>
      <c r="C22" s="54" t="s">
        <v>56</v>
      </c>
      <c r="D22" s="54"/>
      <c r="E22" s="54"/>
      <c r="F22" s="17"/>
      <c r="G22" s="8"/>
      <c r="H22" s="8"/>
      <c r="I22" s="8"/>
      <c r="J22" s="8"/>
      <c r="K22" s="9"/>
      <c r="L22" s="1"/>
    </row>
    <row r="23" spans="1:12" s="33" customFormat="1" ht="12.75">
      <c r="A23" s="1"/>
      <c r="B23" s="7"/>
      <c r="C23" s="52" t="s">
        <v>58</v>
      </c>
      <c r="D23" s="53"/>
      <c r="E23" s="2">
        <v>1</v>
      </c>
      <c r="F23" s="17"/>
      <c r="G23" s="8"/>
      <c r="H23" s="8"/>
      <c r="I23" s="8"/>
      <c r="J23" s="8"/>
      <c r="K23" s="9"/>
      <c r="L23" s="1"/>
    </row>
    <row r="24" spans="1:12" s="33" customFormat="1" ht="12.75">
      <c r="A24" s="1"/>
      <c r="B24" s="7"/>
      <c r="C24" s="52" t="s">
        <v>59</v>
      </c>
      <c r="D24" s="53"/>
      <c r="E24" s="2">
        <v>1.1</v>
      </c>
      <c r="F24" s="17"/>
      <c r="G24" s="8"/>
      <c r="H24" s="8"/>
      <c r="I24" s="8"/>
      <c r="J24" s="8"/>
      <c r="K24" s="9"/>
      <c r="L24" s="1"/>
    </row>
    <row r="25" spans="1:12" s="33" customFormat="1" ht="12.75">
      <c r="A25" s="1"/>
      <c r="B25" s="7"/>
      <c r="C25" s="52" t="s">
        <v>60</v>
      </c>
      <c r="D25" s="53"/>
      <c r="E25" s="2">
        <v>1.2</v>
      </c>
      <c r="F25" s="17"/>
      <c r="G25" s="8"/>
      <c r="H25" s="8"/>
      <c r="I25" s="8"/>
      <c r="J25" s="8"/>
      <c r="K25" s="9"/>
      <c r="L25" s="1"/>
    </row>
    <row r="26" spans="1:12" s="33" customFormat="1" ht="12.75">
      <c r="A26" s="1"/>
      <c r="B26" s="7"/>
      <c r="C26" s="52" t="s">
        <v>61</v>
      </c>
      <c r="D26" s="53"/>
      <c r="E26" s="2">
        <v>1.3</v>
      </c>
      <c r="F26" s="17"/>
      <c r="G26" s="8"/>
      <c r="H26" s="8"/>
      <c r="I26" s="8"/>
      <c r="J26" s="8"/>
      <c r="K26" s="9"/>
      <c r="L26" s="1"/>
    </row>
    <row r="27" spans="1:12" s="33" customFormat="1" ht="12.75">
      <c r="A27" s="1"/>
      <c r="B27" s="7"/>
      <c r="C27" s="52" t="s">
        <v>62</v>
      </c>
      <c r="D27" s="53"/>
      <c r="E27" s="2">
        <v>1.4</v>
      </c>
      <c r="F27" s="17"/>
      <c r="G27" s="8"/>
      <c r="H27" s="8"/>
      <c r="I27" s="8"/>
      <c r="J27" s="8"/>
      <c r="K27" s="9"/>
      <c r="L27" s="1"/>
    </row>
    <row r="28" spans="1:12" s="33" customFormat="1" ht="12.75">
      <c r="A28" s="1"/>
      <c r="B28" s="7"/>
      <c r="C28" s="52" t="s">
        <v>63</v>
      </c>
      <c r="D28" s="53"/>
      <c r="E28" s="2">
        <v>1.5</v>
      </c>
      <c r="F28" s="17"/>
      <c r="G28" s="8"/>
      <c r="H28" s="8"/>
      <c r="I28" s="8"/>
      <c r="J28" s="8"/>
      <c r="K28" s="9"/>
      <c r="L28" s="1"/>
    </row>
    <row r="29" spans="1:12" s="33" customFormat="1" ht="12.75">
      <c r="A29" s="1"/>
      <c r="B29" s="7"/>
      <c r="C29" s="52" t="s">
        <v>64</v>
      </c>
      <c r="D29" s="53"/>
      <c r="E29" s="2">
        <v>1.6</v>
      </c>
      <c r="F29" s="17"/>
      <c r="G29" s="8"/>
      <c r="H29" s="8"/>
      <c r="I29" s="8"/>
      <c r="J29" s="8"/>
      <c r="K29" s="9"/>
      <c r="L29" s="1"/>
    </row>
    <row r="30" spans="1:12" s="33" customFormat="1" ht="12.75">
      <c r="A30" s="1"/>
      <c r="B30" s="7"/>
      <c r="C30" s="52" t="s">
        <v>65</v>
      </c>
      <c r="D30" s="53"/>
      <c r="E30" s="2">
        <v>1.7</v>
      </c>
      <c r="F30" s="17"/>
      <c r="G30" s="8"/>
      <c r="H30" s="8"/>
      <c r="I30" s="8"/>
      <c r="J30" s="8"/>
      <c r="K30" s="9"/>
      <c r="L30" s="1"/>
    </row>
    <row r="31" spans="1:12" s="33" customFormat="1" ht="12.75">
      <c r="A31" s="1"/>
      <c r="B31" s="7"/>
      <c r="C31" s="52" t="s">
        <v>66</v>
      </c>
      <c r="D31" s="53"/>
      <c r="E31" s="2">
        <v>1.8</v>
      </c>
      <c r="F31" s="17"/>
      <c r="G31" s="8"/>
      <c r="H31" s="8"/>
      <c r="I31" s="8"/>
      <c r="J31" s="8"/>
      <c r="K31" s="9"/>
      <c r="L31" s="1"/>
    </row>
    <row r="32" spans="1:12" s="33" customFormat="1" ht="12.75">
      <c r="A32" s="1"/>
      <c r="B32" s="7"/>
      <c r="C32" s="52" t="s">
        <v>67</v>
      </c>
      <c r="D32" s="53"/>
      <c r="E32" s="2">
        <v>1.9</v>
      </c>
      <c r="F32" s="17"/>
      <c r="G32" s="8"/>
      <c r="H32" s="8"/>
      <c r="I32" s="8"/>
      <c r="J32" s="8"/>
      <c r="K32" s="9"/>
      <c r="L32" s="1"/>
    </row>
    <row r="33" spans="1:12" s="33" customFormat="1" ht="12.75">
      <c r="A33" s="1"/>
      <c r="B33" s="7"/>
      <c r="C33" s="52" t="s">
        <v>68</v>
      </c>
      <c r="D33" s="53"/>
      <c r="E33" s="2">
        <v>2</v>
      </c>
      <c r="F33" s="17"/>
      <c r="G33" s="8"/>
      <c r="H33" s="8"/>
      <c r="I33" s="8"/>
      <c r="J33" s="8"/>
      <c r="K33" s="9"/>
      <c r="L33" s="1"/>
    </row>
    <row r="34" spans="1:12" s="33" customFormat="1" ht="12.75">
      <c r="A34" s="1"/>
      <c r="B34" s="7"/>
      <c r="C34" s="52" t="s">
        <v>69</v>
      </c>
      <c r="D34" s="53"/>
      <c r="E34" s="2">
        <v>2.1</v>
      </c>
      <c r="F34" s="17"/>
      <c r="G34" s="8"/>
      <c r="H34" s="8"/>
      <c r="I34" s="8"/>
      <c r="J34" s="8"/>
      <c r="K34" s="9"/>
      <c r="L34" s="1"/>
    </row>
    <row r="35" spans="1:12" s="33" customFormat="1" ht="12.75">
      <c r="A35" s="1"/>
      <c r="B35" s="7"/>
      <c r="C35" s="52" t="s">
        <v>70</v>
      </c>
      <c r="D35" s="53"/>
      <c r="E35" s="2">
        <v>2.2</v>
      </c>
      <c r="F35" s="17"/>
      <c r="G35" s="8"/>
      <c r="H35" s="8"/>
      <c r="I35" s="8"/>
      <c r="J35" s="8"/>
      <c r="K35" s="9"/>
      <c r="L35" s="1"/>
    </row>
    <row r="36" spans="1:12" s="33" customFormat="1" ht="12.75">
      <c r="A36" s="1"/>
      <c r="B36" s="7"/>
      <c r="C36" s="52" t="s">
        <v>71</v>
      </c>
      <c r="D36" s="53"/>
      <c r="E36" s="2">
        <v>2.4</v>
      </c>
      <c r="F36" s="17"/>
      <c r="G36" s="8"/>
      <c r="H36" s="8"/>
      <c r="I36" s="8"/>
      <c r="J36" s="8"/>
      <c r="K36" s="9"/>
      <c r="L36" s="1"/>
    </row>
    <row r="37" spans="1:12" s="33" customFormat="1" ht="12.75">
      <c r="A37" s="1"/>
      <c r="B37" s="7"/>
      <c r="C37" s="52" t="s">
        <v>72</v>
      </c>
      <c r="D37" s="53"/>
      <c r="E37" s="2">
        <v>2.6</v>
      </c>
      <c r="F37" s="17"/>
      <c r="G37" s="8"/>
      <c r="H37" s="8"/>
      <c r="I37" s="8"/>
      <c r="J37" s="8"/>
      <c r="K37" s="9"/>
      <c r="L37" s="1"/>
    </row>
    <row r="38" spans="1:12" s="33" customFormat="1" ht="12.75">
      <c r="A38" s="1"/>
      <c r="B38" s="7"/>
      <c r="C38" s="52" t="s">
        <v>73</v>
      </c>
      <c r="D38" s="53"/>
      <c r="E38" s="2">
        <v>2.8</v>
      </c>
      <c r="F38" s="17"/>
      <c r="G38" s="8"/>
      <c r="H38" s="8"/>
      <c r="I38" s="8"/>
      <c r="J38" s="8"/>
      <c r="K38" s="9"/>
      <c r="L38" s="1"/>
    </row>
    <row r="39" spans="1:12" s="33" customFormat="1" ht="12.75">
      <c r="A39" s="1"/>
      <c r="B39" s="7"/>
      <c r="C39" s="52" t="s">
        <v>74</v>
      </c>
      <c r="D39" s="53"/>
      <c r="E39" s="2">
        <v>3</v>
      </c>
      <c r="F39" s="17"/>
      <c r="G39" s="8"/>
      <c r="H39" s="8"/>
      <c r="I39" s="8"/>
      <c r="J39" s="8"/>
      <c r="K39" s="9"/>
      <c r="L39" s="1"/>
    </row>
    <row r="40" spans="1:12" s="33" customFormat="1" ht="12.75">
      <c r="A40" s="1"/>
      <c r="B40" s="7"/>
      <c r="C40" s="52" t="s">
        <v>75</v>
      </c>
      <c r="D40" s="53"/>
      <c r="E40" s="2">
        <v>3.2</v>
      </c>
      <c r="F40" s="17"/>
      <c r="G40" s="8"/>
      <c r="H40" s="8"/>
      <c r="I40" s="8"/>
      <c r="J40" s="8"/>
      <c r="K40" s="9"/>
      <c r="L40" s="1"/>
    </row>
    <row r="41" spans="1:12" s="33" customFormat="1" ht="12.75">
      <c r="A41" s="1"/>
      <c r="B41" s="7"/>
      <c r="C41" s="52" t="s">
        <v>76</v>
      </c>
      <c r="D41" s="53"/>
      <c r="E41" s="2">
        <v>3.4</v>
      </c>
      <c r="F41" s="17"/>
      <c r="G41" s="8"/>
      <c r="H41" s="8"/>
      <c r="I41" s="8"/>
      <c r="J41" s="8"/>
      <c r="K41" s="9"/>
      <c r="L41" s="1"/>
    </row>
    <row r="42" spans="1:12" s="33" customFormat="1" ht="12.75">
      <c r="A42" s="1"/>
      <c r="B42" s="7"/>
      <c r="C42" s="52" t="s">
        <v>77</v>
      </c>
      <c r="D42" s="53"/>
      <c r="E42" s="2">
        <v>3.6</v>
      </c>
      <c r="F42" s="17"/>
      <c r="G42" s="8"/>
      <c r="H42" s="8"/>
      <c r="I42" s="8"/>
      <c r="J42" s="8"/>
      <c r="K42" s="9"/>
      <c r="L42" s="1"/>
    </row>
    <row r="43" spans="1:12" s="33" customFormat="1" ht="12.75">
      <c r="A43" s="1"/>
      <c r="B43" s="7"/>
      <c r="C43" s="52" t="s">
        <v>78</v>
      </c>
      <c r="D43" s="53"/>
      <c r="E43" s="2">
        <v>3.8</v>
      </c>
      <c r="F43" s="17"/>
      <c r="G43" s="1"/>
      <c r="H43" s="55" t="s">
        <v>82</v>
      </c>
      <c r="I43" s="56"/>
      <c r="J43" s="57"/>
      <c r="K43" s="9"/>
      <c r="L43" s="1"/>
    </row>
    <row r="44" spans="1:12" s="33" customFormat="1" ht="13.5" thickBot="1">
      <c r="A44" s="1"/>
      <c r="B44" s="7"/>
      <c r="C44" s="52" t="s">
        <v>79</v>
      </c>
      <c r="D44" s="53"/>
      <c r="E44" s="2">
        <v>4</v>
      </c>
      <c r="F44" s="17"/>
      <c r="G44" s="1"/>
      <c r="H44" s="58"/>
      <c r="I44" s="59"/>
      <c r="J44" s="60"/>
      <c r="K44" s="9"/>
      <c r="L44" s="1"/>
    </row>
    <row r="45" spans="1:12" s="33" customFormat="1" ht="13.5" thickBot="1">
      <c r="A45" s="1"/>
      <c r="B45" s="7"/>
      <c r="C45" s="52" t="s">
        <v>80</v>
      </c>
      <c r="D45" s="53"/>
      <c r="E45" s="2">
        <v>5</v>
      </c>
      <c r="F45" s="17"/>
      <c r="G45" s="1"/>
      <c r="H45" s="61"/>
      <c r="I45" s="62"/>
      <c r="J45" s="63"/>
      <c r="K45" s="9"/>
      <c r="L45" s="1"/>
    </row>
    <row r="46" spans="1:12" s="33" customFormat="1" ht="12.75">
      <c r="A46" s="1"/>
      <c r="B46" s="7"/>
      <c r="C46" s="1"/>
      <c r="D46" s="1"/>
      <c r="E46" s="1"/>
      <c r="F46" s="17"/>
      <c r="G46" s="8"/>
      <c r="H46" s="8"/>
      <c r="I46" s="8"/>
      <c r="J46" s="8"/>
      <c r="K46" s="9"/>
      <c r="L46" s="1"/>
    </row>
    <row r="47" spans="1:12" s="33" customFormat="1" ht="12.75">
      <c r="A47" s="1"/>
      <c r="B47" s="7"/>
      <c r="C47" s="54" t="s">
        <v>83</v>
      </c>
      <c r="D47" s="54"/>
      <c r="E47" s="54"/>
      <c r="F47" s="17"/>
      <c r="G47" s="8"/>
      <c r="H47" s="8"/>
      <c r="I47" s="8"/>
      <c r="J47" s="8"/>
      <c r="K47" s="9"/>
      <c r="L47" s="1"/>
    </row>
    <row r="48" spans="1:12" s="33" customFormat="1" ht="12.75">
      <c r="A48" s="1"/>
      <c r="B48" s="7"/>
      <c r="C48" s="52" t="s">
        <v>85</v>
      </c>
      <c r="D48" s="53"/>
      <c r="E48" s="2">
        <v>1</v>
      </c>
      <c r="F48" s="17"/>
      <c r="G48" s="8"/>
      <c r="H48" s="8"/>
      <c r="I48" s="8"/>
      <c r="J48" s="8"/>
      <c r="K48" s="9"/>
      <c r="L48" s="1"/>
    </row>
    <row r="49" spans="1:12" s="33" customFormat="1" ht="12.75">
      <c r="A49" s="1"/>
      <c r="B49" s="7"/>
      <c r="C49" s="52" t="s">
        <v>86</v>
      </c>
      <c r="D49" s="53"/>
      <c r="E49" s="2">
        <v>1.1</v>
      </c>
      <c r="F49" s="17"/>
      <c r="G49" s="8"/>
      <c r="H49" s="8"/>
      <c r="I49" s="8"/>
      <c r="J49" s="8"/>
      <c r="K49" s="9"/>
      <c r="L49" s="1"/>
    </row>
    <row r="50" spans="1:12" s="33" customFormat="1" ht="12.75">
      <c r="A50" s="1"/>
      <c r="B50" s="7"/>
      <c r="C50" s="52" t="s">
        <v>87</v>
      </c>
      <c r="D50" s="53"/>
      <c r="E50" s="2">
        <v>1.2</v>
      </c>
      <c r="F50" s="17"/>
      <c r="G50" s="8"/>
      <c r="H50" s="8"/>
      <c r="I50" s="8"/>
      <c r="J50" s="8"/>
      <c r="K50" s="9"/>
      <c r="L50" s="1"/>
    </row>
    <row r="51" spans="1:12" s="33" customFormat="1" ht="12.75">
      <c r="A51" s="1"/>
      <c r="B51" s="7"/>
      <c r="C51" s="52" t="s">
        <v>88</v>
      </c>
      <c r="D51" s="53"/>
      <c r="E51" s="2">
        <v>1.3</v>
      </c>
      <c r="F51" s="17"/>
      <c r="G51" s="8"/>
      <c r="H51" s="8"/>
      <c r="I51" s="8"/>
      <c r="J51" s="8"/>
      <c r="K51" s="9"/>
      <c r="L51" s="1"/>
    </row>
    <row r="52" spans="1:12" s="33" customFormat="1" ht="12.75">
      <c r="A52" s="1"/>
      <c r="B52" s="7"/>
      <c r="C52" s="52" t="s">
        <v>89</v>
      </c>
      <c r="D52" s="53"/>
      <c r="E52" s="2">
        <v>1.4</v>
      </c>
      <c r="F52" s="17"/>
      <c r="G52" s="8"/>
      <c r="H52" s="8"/>
      <c r="I52" s="8"/>
      <c r="J52" s="8"/>
      <c r="K52" s="9"/>
      <c r="L52" s="1"/>
    </row>
    <row r="53" spans="1:12" s="33" customFormat="1" ht="12.75">
      <c r="A53" s="1"/>
      <c r="B53" s="7"/>
      <c r="C53" s="52" t="s">
        <v>90</v>
      </c>
      <c r="D53" s="53"/>
      <c r="E53" s="2">
        <v>1.5</v>
      </c>
      <c r="F53" s="17"/>
      <c r="G53" s="8"/>
      <c r="H53" s="8"/>
      <c r="I53" s="8"/>
      <c r="J53" s="8"/>
      <c r="K53" s="9"/>
      <c r="L53" s="1"/>
    </row>
    <row r="54" spans="1:12" s="33" customFormat="1" ht="12.75">
      <c r="A54" s="1"/>
      <c r="B54" s="7"/>
      <c r="C54" s="52" t="s">
        <v>91</v>
      </c>
      <c r="D54" s="53"/>
      <c r="E54" s="2">
        <v>1.6</v>
      </c>
      <c r="F54" s="17"/>
      <c r="G54" s="8"/>
      <c r="H54" s="8"/>
      <c r="I54" s="8"/>
      <c r="J54" s="8"/>
      <c r="K54" s="9"/>
      <c r="L54" s="1"/>
    </row>
    <row r="55" spans="1:12" s="33" customFormat="1" ht="12.75">
      <c r="A55" s="1"/>
      <c r="B55" s="7"/>
      <c r="C55" s="52" t="s">
        <v>92</v>
      </c>
      <c r="D55" s="53"/>
      <c r="E55" s="2">
        <v>1.7</v>
      </c>
      <c r="F55" s="17"/>
      <c r="G55" s="8"/>
      <c r="H55" s="8"/>
      <c r="I55" s="8"/>
      <c r="J55" s="8"/>
      <c r="K55" s="9"/>
      <c r="L55" s="1"/>
    </row>
    <row r="56" spans="1:12" s="33" customFormat="1" ht="12.75">
      <c r="A56" s="1"/>
      <c r="B56" s="7"/>
      <c r="C56" s="52" t="s">
        <v>93</v>
      </c>
      <c r="D56" s="53"/>
      <c r="E56" s="2">
        <v>1.8</v>
      </c>
      <c r="F56" s="17"/>
      <c r="G56" s="8"/>
      <c r="H56" s="8"/>
      <c r="I56" s="8"/>
      <c r="J56" s="8"/>
      <c r="K56" s="9"/>
      <c r="L56" s="1"/>
    </row>
    <row r="57" spans="1:12" s="33" customFormat="1" ht="12.75">
      <c r="A57" s="1"/>
      <c r="B57" s="7"/>
      <c r="C57" s="52" t="s">
        <v>94</v>
      </c>
      <c r="D57" s="53"/>
      <c r="E57" s="2">
        <v>1.9</v>
      </c>
      <c r="F57" s="17"/>
      <c r="G57" s="8"/>
      <c r="H57" s="8"/>
      <c r="I57" s="8"/>
      <c r="J57" s="8"/>
      <c r="K57" s="9"/>
      <c r="L57" s="1"/>
    </row>
    <row r="58" spans="1:12" s="33" customFormat="1" ht="12.75">
      <c r="A58" s="1"/>
      <c r="B58" s="7"/>
      <c r="C58" s="52" t="s">
        <v>95</v>
      </c>
      <c r="D58" s="53"/>
      <c r="E58" s="2">
        <v>2</v>
      </c>
      <c r="F58" s="17"/>
      <c r="G58" s="8"/>
      <c r="H58" s="8"/>
      <c r="I58" s="8"/>
      <c r="J58" s="8"/>
      <c r="K58" s="9"/>
      <c r="L58" s="1"/>
    </row>
    <row r="59" spans="1:12" s="33" customFormat="1" ht="12.75">
      <c r="A59" s="1"/>
      <c r="B59" s="7"/>
      <c r="C59" s="52" t="s">
        <v>96</v>
      </c>
      <c r="D59" s="53"/>
      <c r="E59" s="2">
        <v>2.1</v>
      </c>
      <c r="F59" s="17"/>
      <c r="G59" s="1"/>
      <c r="H59" s="55" t="s">
        <v>99</v>
      </c>
      <c r="I59" s="56"/>
      <c r="J59" s="57"/>
      <c r="K59" s="9"/>
      <c r="L59" s="1"/>
    </row>
    <row r="60" spans="1:12" s="33" customFormat="1" ht="13.5" thickBot="1">
      <c r="A60" s="1"/>
      <c r="B60" s="7"/>
      <c r="C60" s="52" t="s">
        <v>97</v>
      </c>
      <c r="D60" s="53"/>
      <c r="E60" s="2">
        <v>2.2</v>
      </c>
      <c r="F60" s="17"/>
      <c r="G60" s="1"/>
      <c r="H60" s="58"/>
      <c r="I60" s="59"/>
      <c r="J60" s="60"/>
      <c r="K60" s="9"/>
      <c r="L60" s="1"/>
    </row>
    <row r="61" spans="1:12" s="33" customFormat="1" ht="13.5" thickBot="1">
      <c r="A61" s="1"/>
      <c r="B61" s="7"/>
      <c r="C61" s="52" t="s">
        <v>98</v>
      </c>
      <c r="D61" s="53"/>
      <c r="E61" s="2">
        <v>2.4</v>
      </c>
      <c r="F61" s="17"/>
      <c r="G61" s="1"/>
      <c r="H61" s="61"/>
      <c r="I61" s="62"/>
      <c r="J61" s="63"/>
      <c r="K61" s="9"/>
      <c r="L61" s="1"/>
    </row>
    <row r="62" spans="1:12" s="33" customFormat="1" ht="13.5" customHeight="1">
      <c r="A62" s="1"/>
      <c r="B62" s="7"/>
      <c r="C62" s="1"/>
      <c r="D62" s="1"/>
      <c r="E62" s="1"/>
      <c r="F62" s="17"/>
      <c r="G62" s="8"/>
      <c r="H62" s="8"/>
      <c r="I62" s="8"/>
      <c r="J62" s="8"/>
      <c r="K62" s="9"/>
      <c r="L62" s="1"/>
    </row>
    <row r="63" spans="1:12" s="33" customFormat="1" ht="12.75">
      <c r="A63" s="1"/>
      <c r="B63" s="7"/>
      <c r="C63" s="54" t="s">
        <v>101</v>
      </c>
      <c r="D63" s="54"/>
      <c r="E63" s="54"/>
      <c r="F63" s="17"/>
      <c r="G63" s="8"/>
      <c r="H63" s="8"/>
      <c r="I63" s="8"/>
      <c r="J63" s="8"/>
      <c r="K63" s="9"/>
      <c r="L63" s="1"/>
    </row>
    <row r="64" spans="1:12" s="33" customFormat="1" ht="12.75">
      <c r="A64" s="1"/>
      <c r="B64" s="7"/>
      <c r="C64" s="52" t="s">
        <v>102</v>
      </c>
      <c r="D64" s="53"/>
      <c r="E64" s="2">
        <v>1</v>
      </c>
      <c r="F64" s="17"/>
      <c r="G64" s="1"/>
      <c r="H64" s="55" t="s">
        <v>99</v>
      </c>
      <c r="I64" s="56"/>
      <c r="J64" s="57"/>
      <c r="K64" s="9"/>
      <c r="L64" s="1"/>
    </row>
    <row r="65" spans="1:12" s="33" customFormat="1" ht="12.75" customHeight="1" thickBot="1">
      <c r="A65" s="1"/>
      <c r="B65" s="7"/>
      <c r="C65" s="52" t="s">
        <v>103</v>
      </c>
      <c r="D65" s="53"/>
      <c r="E65" s="2">
        <v>1.1</v>
      </c>
      <c r="F65" s="17"/>
      <c r="G65" s="1"/>
      <c r="H65" s="58"/>
      <c r="I65" s="59"/>
      <c r="J65" s="60"/>
      <c r="K65" s="9"/>
      <c r="L65" s="1"/>
    </row>
    <row r="66" spans="1:12" s="33" customFormat="1" ht="12.75" customHeight="1" thickBot="1">
      <c r="A66" s="1"/>
      <c r="B66" s="7"/>
      <c r="C66" s="52" t="s">
        <v>104</v>
      </c>
      <c r="D66" s="53"/>
      <c r="E66" s="2">
        <v>1.2</v>
      </c>
      <c r="F66" s="17"/>
      <c r="G66" s="1"/>
      <c r="H66" s="61"/>
      <c r="I66" s="62"/>
      <c r="J66" s="63"/>
      <c r="K66" s="9"/>
      <c r="L66" s="1"/>
    </row>
    <row r="67" spans="1:12" s="33" customFormat="1" ht="12.75">
      <c r="A67" s="1"/>
      <c r="B67" s="7"/>
      <c r="C67" s="1"/>
      <c r="D67" s="1"/>
      <c r="E67" s="1"/>
      <c r="F67" s="17"/>
      <c r="G67" s="8"/>
      <c r="H67" s="8"/>
      <c r="I67" s="8"/>
      <c r="J67" s="8"/>
      <c r="K67" s="9"/>
      <c r="L67" s="1"/>
    </row>
    <row r="68" spans="1:12" s="33" customFormat="1" ht="12.75">
      <c r="A68" s="1"/>
      <c r="B68" s="7"/>
      <c r="C68" s="1"/>
      <c r="D68" s="1"/>
      <c r="E68" s="1"/>
      <c r="F68" s="17"/>
      <c r="G68" s="8"/>
      <c r="H68" s="8"/>
      <c r="I68" s="8"/>
      <c r="J68" s="8"/>
      <c r="K68" s="9"/>
      <c r="L68" s="1"/>
    </row>
    <row r="69" spans="1:12" s="33" customFormat="1" ht="12.75">
      <c r="A69" s="1"/>
      <c r="B69" s="7"/>
      <c r="C69" s="1"/>
      <c r="D69" s="1"/>
      <c r="E69" s="1"/>
      <c r="F69" s="17"/>
      <c r="G69" s="8"/>
      <c r="H69" s="39" t="s">
        <v>55</v>
      </c>
      <c r="I69" s="39"/>
      <c r="J69" s="39"/>
      <c r="K69" s="9"/>
      <c r="L69" s="1"/>
    </row>
    <row r="70" spans="1:12" s="33" customFormat="1" ht="12.75">
      <c r="A70" s="1"/>
      <c r="B70" s="7"/>
      <c r="C70" s="1"/>
      <c r="D70" s="1"/>
      <c r="E70" s="1"/>
      <c r="F70" s="17"/>
      <c r="G70" s="8"/>
      <c r="H70" s="44" t="s">
        <v>42</v>
      </c>
      <c r="I70" s="45"/>
      <c r="J70" s="46"/>
      <c r="K70" s="9"/>
      <c r="L70" s="1"/>
    </row>
    <row r="71" spans="1:12" s="33" customFormat="1" ht="13.5" thickBot="1">
      <c r="A71" s="1"/>
      <c r="B71" s="7"/>
      <c r="C71" s="1"/>
      <c r="D71" s="1"/>
      <c r="E71" s="1"/>
      <c r="F71" s="17"/>
      <c r="G71" s="8"/>
      <c r="H71" s="47"/>
      <c r="I71" s="48"/>
      <c r="J71" s="49"/>
      <c r="K71" s="9"/>
      <c r="L71" s="1"/>
    </row>
    <row r="72" spans="1:12" s="33" customFormat="1" ht="13.5" thickBot="1">
      <c r="A72" s="1"/>
      <c r="B72" s="7"/>
      <c r="C72" s="1"/>
      <c r="D72" s="1"/>
      <c r="E72" s="1"/>
      <c r="F72" s="17"/>
      <c r="G72" s="8"/>
      <c r="H72" s="36">
        <f>300*H20*H45*H61*H66</f>
        <v>0</v>
      </c>
      <c r="I72" s="37"/>
      <c r="J72" s="38"/>
      <c r="K72" s="9"/>
      <c r="L72" s="1"/>
    </row>
    <row r="73" spans="1:12" s="33" customFormat="1" ht="12.75">
      <c r="A73" s="1"/>
      <c r="B73" s="12"/>
      <c r="C73" s="13"/>
      <c r="D73" s="13"/>
      <c r="E73" s="13"/>
      <c r="F73" s="13"/>
      <c r="G73" s="13"/>
      <c r="H73" s="13"/>
      <c r="I73" s="13"/>
      <c r="J73" s="13"/>
      <c r="K73" s="14"/>
      <c r="L73" s="1"/>
    </row>
    <row r="74" spans="1:12" s="33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s="33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s="33" customFormat="1" ht="15">
      <c r="A76" s="1"/>
      <c r="B76" s="3" t="s">
        <v>32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s="33" customFormat="1" ht="10.5" customHeight="1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s="33" customFormat="1" ht="12.75">
      <c r="A78" s="1"/>
      <c r="B78" s="4"/>
      <c r="C78" s="5"/>
      <c r="D78" s="5"/>
      <c r="E78" s="5"/>
      <c r="F78" s="5"/>
      <c r="G78" s="5"/>
      <c r="H78" s="5"/>
      <c r="I78" s="5"/>
      <c r="J78" s="5"/>
      <c r="K78" s="6"/>
      <c r="L78" s="1"/>
    </row>
    <row r="79" spans="1:12" s="33" customFormat="1" ht="12.75">
      <c r="A79" s="1"/>
      <c r="B79" s="7"/>
      <c r="C79" s="15" t="s">
        <v>13</v>
      </c>
      <c r="D79" s="15" t="s">
        <v>33</v>
      </c>
      <c r="E79" s="15" t="s">
        <v>34</v>
      </c>
      <c r="F79" s="10">
        <v>72</v>
      </c>
      <c r="G79" s="1" t="s">
        <v>35</v>
      </c>
      <c r="H79" s="32">
        <f>J3</f>
        <v>7.19</v>
      </c>
      <c r="I79" s="1"/>
      <c r="J79" s="1"/>
      <c r="K79" s="9"/>
      <c r="L79" s="1"/>
    </row>
    <row r="80" spans="1:12" s="33" customFormat="1" ht="13.5" thickBot="1">
      <c r="A80" s="1"/>
      <c r="B80" s="7"/>
      <c r="C80" s="27"/>
      <c r="D80" s="27"/>
      <c r="E80" s="27"/>
      <c r="F80" s="28"/>
      <c r="G80" s="29"/>
      <c r="H80" s="29"/>
      <c r="I80" s="1"/>
      <c r="J80" s="1"/>
      <c r="K80" s="9"/>
      <c r="L80" s="1"/>
    </row>
    <row r="81" spans="1:12" s="33" customFormat="1" ht="13.5" thickBot="1">
      <c r="A81" s="1"/>
      <c r="B81" s="7"/>
      <c r="C81" s="1"/>
      <c r="D81" s="1"/>
      <c r="E81" s="1"/>
      <c r="F81" s="11" t="s">
        <v>4</v>
      </c>
      <c r="G81" s="8"/>
      <c r="H81" s="8"/>
      <c r="I81" s="50">
        <f>F79*H79</f>
        <v>517.6800000000001</v>
      </c>
      <c r="J81" s="51"/>
      <c r="K81" s="9"/>
      <c r="L81" s="1"/>
    </row>
    <row r="82" spans="1:12" s="33" customFormat="1" ht="12.75">
      <c r="A82" s="1"/>
      <c r="B82" s="12"/>
      <c r="C82" s="13"/>
      <c r="D82" s="13"/>
      <c r="E82" s="13"/>
      <c r="F82" s="13"/>
      <c r="G82" s="13"/>
      <c r="H82" s="13"/>
      <c r="I82" s="13"/>
      <c r="J82" s="13"/>
      <c r="K82" s="14"/>
      <c r="L82" s="1"/>
    </row>
    <row r="83" spans="1:12" s="33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33" customFormat="1" ht="15">
      <c r="A84" s="1"/>
      <c r="B84" s="3" t="s">
        <v>84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33" customFormat="1" ht="10.5" customHeight="1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s="33" customFormat="1" ht="12.75">
      <c r="A86" s="1"/>
      <c r="B86" s="4"/>
      <c r="C86" s="5"/>
      <c r="D86" s="5"/>
      <c r="E86" s="5"/>
      <c r="F86" s="5"/>
      <c r="G86" s="5"/>
      <c r="H86" s="5"/>
      <c r="I86" s="5"/>
      <c r="J86" s="5"/>
      <c r="K86" s="6"/>
      <c r="L86" s="1"/>
    </row>
    <row r="87" spans="1:12" s="33" customFormat="1" ht="12.75">
      <c r="A87" s="1"/>
      <c r="B87" s="7"/>
      <c r="C87" s="15" t="s">
        <v>13</v>
      </c>
      <c r="D87" s="15" t="s">
        <v>33</v>
      </c>
      <c r="E87" s="15" t="s">
        <v>34</v>
      </c>
      <c r="F87" s="10">
        <v>30</v>
      </c>
      <c r="G87" s="1" t="s">
        <v>35</v>
      </c>
      <c r="H87" s="32">
        <f>J3</f>
        <v>7.19</v>
      </c>
      <c r="I87" s="1"/>
      <c r="J87" s="1"/>
      <c r="K87" s="9"/>
      <c r="L87" s="1"/>
    </row>
    <row r="88" spans="1:12" s="33" customFormat="1" ht="13.5" thickBot="1">
      <c r="A88" s="1"/>
      <c r="B88" s="7"/>
      <c r="C88" s="27"/>
      <c r="D88" s="27"/>
      <c r="E88" s="27"/>
      <c r="F88" s="28"/>
      <c r="G88" s="29"/>
      <c r="H88" s="29"/>
      <c r="I88" s="1"/>
      <c r="J88" s="1"/>
      <c r="K88" s="9"/>
      <c r="L88" s="1"/>
    </row>
    <row r="89" spans="1:12" s="33" customFormat="1" ht="13.5" thickBot="1">
      <c r="A89" s="1"/>
      <c r="B89" s="7"/>
      <c r="C89" s="1"/>
      <c r="D89" s="1"/>
      <c r="E89" s="1"/>
      <c r="F89" s="11" t="s">
        <v>37</v>
      </c>
      <c r="G89" s="8"/>
      <c r="H89" s="8"/>
      <c r="I89" s="50">
        <f>F87*H87</f>
        <v>215.70000000000002</v>
      </c>
      <c r="J89" s="51"/>
      <c r="K89" s="9"/>
      <c r="L89" s="1"/>
    </row>
    <row r="90" spans="1:12" s="33" customFormat="1" ht="12.75">
      <c r="A90" s="1"/>
      <c r="B90" s="12"/>
      <c r="C90" s="13"/>
      <c r="D90" s="13"/>
      <c r="E90" s="13"/>
      <c r="F90" s="13"/>
      <c r="G90" s="13"/>
      <c r="H90" s="13"/>
      <c r="I90" s="13"/>
      <c r="J90" s="13"/>
      <c r="K90" s="14"/>
      <c r="L90" s="1"/>
    </row>
    <row r="91" spans="1:12" s="33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</sheetData>
  <sheetProtection password="B301" sheet="1" objects="1" scenarios="1"/>
  <mergeCells count="72">
    <mergeCell ref="C66:D66"/>
    <mergeCell ref="H64:J65"/>
    <mergeCell ref="H66:J66"/>
    <mergeCell ref="C60:D60"/>
    <mergeCell ref="C61:D61"/>
    <mergeCell ref="H59:J60"/>
    <mergeCell ref="H61:J61"/>
    <mergeCell ref="C63:E63"/>
    <mergeCell ref="C64:D64"/>
    <mergeCell ref="C59:D59"/>
    <mergeCell ref="C50:D50"/>
    <mergeCell ref="H43:J44"/>
    <mergeCell ref="H45:J45"/>
    <mergeCell ref="C47:E47"/>
    <mergeCell ref="C43:D43"/>
    <mergeCell ref="C44:D44"/>
    <mergeCell ref="C45:D45"/>
    <mergeCell ref="C48:D48"/>
    <mergeCell ref="C49:D49"/>
    <mergeCell ref="C65:D65"/>
    <mergeCell ref="C51:D51"/>
    <mergeCell ref="C52:D52"/>
    <mergeCell ref="C53:D53"/>
    <mergeCell ref="C58:D58"/>
    <mergeCell ref="C55:D55"/>
    <mergeCell ref="C56:D56"/>
    <mergeCell ref="C57:D57"/>
    <mergeCell ref="C54:D54"/>
    <mergeCell ref="C39:D39"/>
    <mergeCell ref="C40:D40"/>
    <mergeCell ref="C41:D41"/>
    <mergeCell ref="C42:D42"/>
    <mergeCell ref="C20:D20"/>
    <mergeCell ref="G17:I17"/>
    <mergeCell ref="H18:J19"/>
    <mergeCell ref="H20:J20"/>
    <mergeCell ref="C31:D31"/>
    <mergeCell ref="C32:D32"/>
    <mergeCell ref="C16:D16"/>
    <mergeCell ref="C17:D17"/>
    <mergeCell ref="C18:D18"/>
    <mergeCell ref="C19:D19"/>
    <mergeCell ref="C12:D12"/>
    <mergeCell ref="C13:D13"/>
    <mergeCell ref="C14:D14"/>
    <mergeCell ref="C15:D15"/>
    <mergeCell ref="B2:K2"/>
    <mergeCell ref="H72:J72"/>
    <mergeCell ref="H69:J69"/>
    <mergeCell ref="G3:H3"/>
    <mergeCell ref="J3:K3"/>
    <mergeCell ref="H70:J71"/>
    <mergeCell ref="C9:E9"/>
    <mergeCell ref="C10:D10"/>
    <mergeCell ref="C11:D11"/>
    <mergeCell ref="C22:E22"/>
    <mergeCell ref="I89:J89"/>
    <mergeCell ref="I81:J81"/>
    <mergeCell ref="C23:D23"/>
    <mergeCell ref="C24:D24"/>
    <mergeCell ref="C25:D25"/>
    <mergeCell ref="C26:D26"/>
    <mergeCell ref="C27:D27"/>
    <mergeCell ref="C28:D28"/>
    <mergeCell ref="C29:D29"/>
    <mergeCell ref="C30:D30"/>
    <mergeCell ref="C33:D33"/>
    <mergeCell ref="C34:D34"/>
    <mergeCell ref="C35:D35"/>
    <mergeCell ref="C36:D36"/>
    <mergeCell ref="C37:D37"/>
    <mergeCell ref="C38:D38"/>
  </mergeCells>
  <printOptions/>
  <pageMargins left="0.5905511811023623" right="0.3937007874015748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2010-06-18T07:48:02Z</cp:lastPrinted>
  <dcterms:created xsi:type="dcterms:W3CDTF">2010-06-16T16:44:28Z</dcterms:created>
  <dcterms:modified xsi:type="dcterms:W3CDTF">2014-02-19T18:28:16Z</dcterms:modified>
  <cp:category/>
  <cp:version/>
  <cp:contentType/>
  <cp:contentStatus/>
</cp:coreProperties>
</file>